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D:\工作20200804\20200811采购工作\20201013财产险，物流险\2021Y财产险、物流险招投标文件\相关附件\"/>
    </mc:Choice>
  </mc:AlternateContent>
  <xr:revisionPtr revIDLastSave="0" documentId="13_ncr:1_{60757E63-E595-4982-B2C0-E2D1BA520FDC}" xr6:coauthVersionLast="45" xr6:coauthVersionMax="45" xr10:uidLastSave="{00000000-0000-0000-0000-000000000000}"/>
  <bookViews>
    <workbookView xWindow="-120" yWindow="-120" windowWidth="24240" windowHeight="13290" xr2:uid="{00000000-000D-0000-FFFF-FFFF00000000}"/>
  </bookViews>
  <sheets>
    <sheet name="Sum Insured" sheetId="3" r:id="rId1"/>
  </sheets>
  <definedNames>
    <definedName name="_xlnm._FilterDatabase" localSheetId="0" hidden="1">'Sum Insured'!$B$6:$L$18</definedName>
    <definedName name="_xlnm.Print_Area" localSheetId="0">'Sum Insured'!$B$1:$H$19</definedName>
    <definedName name="_xlnm.Print_Titles" localSheetId="0">'Sum Insured'!$2:$7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3" l="1"/>
  <c r="F80" i="3"/>
  <c r="F79" i="3"/>
  <c r="F78" i="3"/>
  <c r="F77" i="3"/>
  <c r="F76" i="3"/>
  <c r="F75" i="3"/>
  <c r="F74" i="3"/>
  <c r="F73" i="3"/>
  <c r="F60" i="3"/>
  <c r="F59" i="3"/>
  <c r="F58" i="3"/>
  <c r="F57" i="3"/>
  <c r="F56" i="3"/>
  <c r="F55" i="3"/>
  <c r="F54" i="3"/>
  <c r="F53" i="3"/>
  <c r="F52" i="3"/>
  <c r="G18" i="3" l="1"/>
  <c r="J82" i="3" l="1"/>
  <c r="B82" i="3"/>
  <c r="J81" i="3"/>
  <c r="E81" i="3"/>
  <c r="J80" i="3"/>
  <c r="E80" i="3"/>
  <c r="J79" i="3"/>
  <c r="E79" i="3"/>
  <c r="J78" i="3"/>
  <c r="E78" i="3"/>
  <c r="J77" i="3"/>
  <c r="E77" i="3"/>
  <c r="J76" i="3"/>
  <c r="E76" i="3"/>
  <c r="J75" i="3"/>
  <c r="E75" i="3"/>
  <c r="J74" i="3"/>
  <c r="E74" i="3"/>
  <c r="J73" i="3"/>
  <c r="E73" i="3"/>
  <c r="D67" i="3"/>
  <c r="D66" i="3"/>
  <c r="J61" i="3"/>
  <c r="D61" i="3"/>
  <c r="J60" i="3"/>
  <c r="E60" i="3"/>
  <c r="G60" i="3" s="1"/>
  <c r="D60" i="3"/>
  <c r="C60" i="3"/>
  <c r="C81" i="3" s="1"/>
  <c r="I81" i="3" s="1"/>
  <c r="J59" i="3"/>
  <c r="E59" i="3"/>
  <c r="G59" i="3" s="1"/>
  <c r="D59" i="3"/>
  <c r="C59" i="3"/>
  <c r="I59" i="3" s="1"/>
  <c r="J58" i="3"/>
  <c r="E58" i="3"/>
  <c r="G58" i="3" s="1"/>
  <c r="D58" i="3"/>
  <c r="C58" i="3"/>
  <c r="I58" i="3" s="1"/>
  <c r="J57" i="3"/>
  <c r="E57" i="3"/>
  <c r="G57" i="3" s="1"/>
  <c r="D57" i="3"/>
  <c r="C57" i="3"/>
  <c r="I57" i="3" s="1"/>
  <c r="J56" i="3"/>
  <c r="E56" i="3"/>
  <c r="G56" i="3" s="1"/>
  <c r="D56" i="3"/>
  <c r="C56" i="3"/>
  <c r="C77" i="3" s="1"/>
  <c r="I77" i="3" s="1"/>
  <c r="J55" i="3"/>
  <c r="E55" i="3"/>
  <c r="G55" i="3" s="1"/>
  <c r="D55" i="3"/>
  <c r="C55" i="3"/>
  <c r="I55" i="3" s="1"/>
  <c r="J54" i="3"/>
  <c r="E54" i="3"/>
  <c r="G54" i="3" s="1"/>
  <c r="D54" i="3"/>
  <c r="C54" i="3"/>
  <c r="I54" i="3" s="1"/>
  <c r="J53" i="3"/>
  <c r="E53" i="3"/>
  <c r="G53" i="3" s="1"/>
  <c r="D53" i="3"/>
  <c r="C53" i="3"/>
  <c r="C74" i="3" s="1"/>
  <c r="I74" i="3" s="1"/>
  <c r="J52" i="3"/>
  <c r="E52" i="3"/>
  <c r="G52" i="3" s="1"/>
  <c r="D52" i="3"/>
  <c r="D63" i="3" s="1"/>
  <c r="C52" i="3"/>
  <c r="C73" i="3" s="1"/>
  <c r="J39" i="3"/>
  <c r="D39" i="3"/>
  <c r="C39" i="3"/>
  <c r="I39" i="3" s="1"/>
  <c r="J38" i="3"/>
  <c r="I38" i="3"/>
  <c r="G38" i="3"/>
  <c r="D38" i="3"/>
  <c r="J37" i="3"/>
  <c r="I37" i="3"/>
  <c r="G37" i="3"/>
  <c r="D37" i="3"/>
  <c r="D80" i="3" s="1"/>
  <c r="J36" i="3"/>
  <c r="I36" i="3"/>
  <c r="G36" i="3"/>
  <c r="D36" i="3"/>
  <c r="D79" i="3" s="1"/>
  <c r="J35" i="3"/>
  <c r="I35" i="3"/>
  <c r="G35" i="3"/>
  <c r="D35" i="3"/>
  <c r="J34" i="3"/>
  <c r="I34" i="3"/>
  <c r="G34" i="3"/>
  <c r="D34" i="3"/>
  <c r="D77" i="3" s="1"/>
  <c r="J33" i="3"/>
  <c r="I33" i="3"/>
  <c r="G33" i="3"/>
  <c r="D33" i="3"/>
  <c r="D76" i="3" s="1"/>
  <c r="J32" i="3"/>
  <c r="I32" i="3"/>
  <c r="G32" i="3"/>
  <c r="D32" i="3"/>
  <c r="J31" i="3"/>
  <c r="I31" i="3"/>
  <c r="G31" i="3"/>
  <c r="D31" i="3"/>
  <c r="J30" i="3"/>
  <c r="I30" i="3"/>
  <c r="G30" i="3"/>
  <c r="G39" i="3" s="1"/>
  <c r="D30" i="3"/>
  <c r="D41" i="3" s="1"/>
  <c r="D9" i="3"/>
  <c r="D10" i="3" s="1"/>
  <c r="D11" i="3" s="1"/>
  <c r="D12" i="3" s="1"/>
  <c r="D13" i="3" s="1"/>
  <c r="D14" i="3" s="1"/>
  <c r="D15" i="3" s="1"/>
  <c r="D16" i="3" s="1"/>
  <c r="D17" i="3" s="1"/>
  <c r="D74" i="3" l="1"/>
  <c r="I53" i="3"/>
  <c r="G76" i="3"/>
  <c r="G80" i="3"/>
  <c r="D73" i="3"/>
  <c r="D84" i="3" s="1"/>
  <c r="I56" i="3"/>
  <c r="D78" i="3"/>
  <c r="D81" i="3"/>
  <c r="C79" i="3"/>
  <c r="I79" i="3" s="1"/>
  <c r="D82" i="3"/>
  <c r="G41" i="3"/>
  <c r="C75" i="3"/>
  <c r="I75" i="3" s="1"/>
  <c r="C78" i="3"/>
  <c r="I78" i="3" s="1"/>
  <c r="D75" i="3"/>
  <c r="I60" i="3"/>
  <c r="G63" i="3"/>
  <c r="G61" i="3"/>
  <c r="G73" i="3"/>
  <c r="G77" i="3"/>
  <c r="G81" i="3"/>
  <c r="I73" i="3"/>
  <c r="C61" i="3"/>
  <c r="I61" i="3" s="1"/>
  <c r="G75" i="3"/>
  <c r="C76" i="3"/>
  <c r="I76" i="3" s="1"/>
  <c r="G79" i="3"/>
  <c r="C80" i="3"/>
  <c r="I80" i="3" s="1"/>
  <c r="G74" i="3"/>
  <c r="G78" i="3"/>
  <c r="I52" i="3"/>
  <c r="G84" i="3" l="1"/>
  <c r="G82" i="3"/>
  <c r="C82" i="3"/>
  <c r="I82" i="3" s="1"/>
</calcChain>
</file>

<file path=xl/sharedStrings.xml><?xml version="1.0" encoding="utf-8"?>
<sst xmlns="http://schemas.openxmlformats.org/spreadsheetml/2006/main" count="93" uniqueCount="53">
  <si>
    <t>Total</t>
  </si>
  <si>
    <t>Policy - Period 31/10/2014 to 31/10/2015 (365 days)</t>
  </si>
  <si>
    <t>Insurer</t>
  </si>
  <si>
    <t>Share
(%)</t>
  </si>
  <si>
    <t>LWT Commission</t>
  </si>
  <si>
    <t>Stamp</t>
  </si>
  <si>
    <t>(%)</t>
  </si>
  <si>
    <t>(THB.)</t>
  </si>
  <si>
    <t>Safety Insurance Public Company Limited</t>
  </si>
  <si>
    <t>Sompo Japan Nipponkoa Insurance (Thailand) PCL.</t>
  </si>
  <si>
    <t>Dhipaya Insurance Public Company Limited</t>
  </si>
  <si>
    <t>AXA Insurance Public Company Limited</t>
  </si>
  <si>
    <t xml:space="preserve">The Falcon Insurance Public Co., Ltd. </t>
  </si>
  <si>
    <t>Allianz CP General Insurance Co., Ltd</t>
  </si>
  <si>
    <t>Muang Thai Insurance Public Company Limited</t>
  </si>
  <si>
    <t>Generali Insurance (Thailand) Co., Ltd.</t>
  </si>
  <si>
    <t>Sri Ayudhya General Insurance PCL.</t>
  </si>
  <si>
    <t xml:space="preserve"> </t>
  </si>
  <si>
    <t>check figure</t>
  </si>
  <si>
    <t>Premium Payment Warranty:</t>
  </si>
  <si>
    <t>Policy</t>
  </si>
  <si>
    <t>Endorsement - Period 31/10/2015 - 01/05/2016 (183 days)</t>
  </si>
  <si>
    <t>Endorsement</t>
  </si>
  <si>
    <t>No.</t>
  </si>
  <si>
    <t>保额</t>
    <phoneticPr fontId="57" type="noConversion"/>
  </si>
  <si>
    <t>地址</t>
    <phoneticPr fontId="57" type="noConversion"/>
  </si>
  <si>
    <t>被保险人</t>
    <phoneticPr fontId="57" type="noConversion"/>
  </si>
  <si>
    <t>发票方</t>
    <phoneticPr fontId="57" type="noConversion"/>
  </si>
  <si>
    <t>广西扶南东亚糖业有限公司</t>
    <phoneticPr fontId="57" type="noConversion"/>
  </si>
  <si>
    <r>
      <rPr>
        <sz val="10"/>
        <rFont val="Microsoft YaHei UI"/>
        <family val="2"/>
        <charset val="134"/>
      </rPr>
      <t>广西壮族自治区崇左市扶绥县县城西郊</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广西壮族自治区崇左市扶绥县城临江路</t>
    </r>
    <r>
      <rPr>
        <sz val="10"/>
        <rFont val="Tahoma"/>
        <family val="2"/>
      </rPr>
      <t>182</t>
    </r>
    <r>
      <rPr>
        <sz val="10"/>
        <rFont val="Microsoft YaHei UI"/>
        <family val="2"/>
        <charset val="134"/>
      </rPr>
      <t>号</t>
    </r>
    <phoneticPr fontId="57" type="noConversion"/>
  </si>
  <si>
    <t>广西东亚撒阳肥料有限公司</t>
    <phoneticPr fontId="57" type="noConversion"/>
  </si>
  <si>
    <r>
      <rPr>
        <sz val="10"/>
        <rFont val="Microsoft YaHei UI"/>
        <family val="2"/>
        <charset val="134"/>
      </rPr>
      <t>广西壮族自治区崇左市宁明县工业园区内</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广西壮族自治区崇左市三桥头旁边</t>
    </r>
    <r>
      <rPr>
        <sz val="10"/>
        <rFont val="Tahoma"/>
        <family val="2"/>
      </rPr>
      <t xml:space="preserve">
</t>
    </r>
    <r>
      <rPr>
        <sz val="10"/>
        <rFont val="Microsoft YaHei UI"/>
        <family val="2"/>
        <charset val="134"/>
      </rPr>
      <t>广西壮族自治区崇左市扶绥县新宁镇秀峰路</t>
    </r>
    <r>
      <rPr>
        <sz val="10"/>
        <rFont val="Tahoma"/>
        <family val="2"/>
      </rPr>
      <t>188</t>
    </r>
    <r>
      <rPr>
        <sz val="10"/>
        <rFont val="Microsoft YaHei UI"/>
        <family val="2"/>
        <charset val="134"/>
      </rPr>
      <t>号</t>
    </r>
    <r>
      <rPr>
        <sz val="10"/>
        <rFont val="Tahoma"/>
        <family val="2"/>
      </rPr>
      <t xml:space="preserve">
</t>
    </r>
    <r>
      <rPr>
        <sz val="10"/>
        <rFont val="Microsoft YaHei UI"/>
        <family val="2"/>
        <charset val="134"/>
      </rPr>
      <t>广西壮族自治区崇左市江州区驮卢镇雷州中学对面</t>
    </r>
    <r>
      <rPr>
        <sz val="10"/>
        <rFont val="Tahoma"/>
        <family val="2"/>
      </rPr>
      <t xml:space="preserve">
</t>
    </r>
    <r>
      <rPr>
        <sz val="10"/>
        <rFont val="Microsoft YaHei UI"/>
        <family val="2"/>
        <charset val="134"/>
      </rPr>
      <t>广西壮族自治区崇左市宁明县工业园区广西东亚撒阳肥料有限公司仓库</t>
    </r>
    <r>
      <rPr>
        <sz val="10"/>
        <rFont val="Tahoma"/>
        <family val="2"/>
      </rPr>
      <t xml:space="preserve">
</t>
    </r>
    <r>
      <rPr>
        <sz val="10"/>
        <rFont val="Microsoft YaHei UI"/>
        <family val="2"/>
        <charset val="134"/>
      </rPr>
      <t>广西壮族自治区崇左市扶绥县渠旧镇</t>
    </r>
    <r>
      <rPr>
        <sz val="10"/>
        <rFont val="Tahoma"/>
        <family val="2"/>
      </rPr>
      <t xml:space="preserve">
</t>
    </r>
    <r>
      <rPr>
        <sz val="10"/>
        <rFont val="Microsoft YaHei UI"/>
        <family val="2"/>
        <charset val="134"/>
      </rPr>
      <t>广西壮族自治区崇左市宁明县那堪镇</t>
    </r>
    <r>
      <rPr>
        <sz val="10"/>
        <rFont val="Tahoma"/>
        <family val="2"/>
      </rPr>
      <t xml:space="preserve">
</t>
    </r>
    <r>
      <rPr>
        <sz val="10"/>
        <rFont val="Microsoft YaHei UI"/>
        <family val="2"/>
        <charset val="134"/>
      </rPr>
      <t>广西壮族自治区崇左市扶绥县渠黎镇</t>
    </r>
    <r>
      <rPr>
        <sz val="10"/>
        <rFont val="Tahoma"/>
        <family val="2"/>
      </rPr>
      <t xml:space="preserve">
</t>
    </r>
    <r>
      <rPr>
        <sz val="10"/>
        <rFont val="Microsoft YaHei UI"/>
        <family val="2"/>
        <charset val="134"/>
      </rPr>
      <t>广西壮族自治区崇左市左州镇</t>
    </r>
    <r>
      <rPr>
        <sz val="10"/>
        <rFont val="Tahoma"/>
        <family val="2"/>
      </rPr>
      <t xml:space="preserve">
</t>
    </r>
    <r>
      <rPr>
        <sz val="10"/>
        <rFont val="Microsoft YaHei UI"/>
        <family val="2"/>
        <charset val="134"/>
      </rPr>
      <t>广西壮族自治区崇左市宁明县海渊镇</t>
    </r>
    <r>
      <rPr>
        <sz val="10"/>
        <rFont val="Tahoma"/>
        <family val="2"/>
      </rPr>
      <t xml:space="preserve">
</t>
    </r>
    <r>
      <rPr>
        <sz val="10"/>
        <rFont val="Microsoft YaHei UI"/>
        <family val="2"/>
        <charset val="134"/>
      </rPr>
      <t>广西壮族自治区崇左市扶绥县中东镇</t>
    </r>
    <phoneticPr fontId="57" type="noConversion"/>
  </si>
  <si>
    <t>广西东亚扶南精糖有限公司</t>
    <phoneticPr fontId="57" type="noConversion"/>
  </si>
  <si>
    <r>
      <rPr>
        <sz val="10"/>
        <rFont val="Microsoft YaHei UI"/>
        <family val="2"/>
        <charset val="134"/>
      </rPr>
      <t>广西壮族自治区崇左市扶绥县新宁镇临江路</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</si>
  <si>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r>
      <rPr>
        <sz val="10"/>
        <rFont val="Microsoft YaHei UI"/>
        <family val="2"/>
        <charset val="134"/>
      </rPr>
      <t>广西壮族自治区崇左市扶绥县新宁镇临江路</t>
    </r>
    <r>
      <rPr>
        <sz val="10"/>
        <rFont val="Tahoma"/>
        <family val="2"/>
      </rPr>
      <t>182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</si>
  <si>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t>广西扶南生物能源有限公司</t>
    <phoneticPr fontId="57" type="noConversion"/>
  </si>
  <si>
    <t>广西驮卢东亚糖业有限公司</t>
    <phoneticPr fontId="57" type="noConversion"/>
  </si>
  <si>
    <r>
      <rPr>
        <sz val="10"/>
        <rFont val="Microsoft YaHei UI"/>
        <family val="2"/>
        <charset val="134"/>
      </rPr>
      <t>广西壮族自治区崇左市江州区驮卢镇</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广西壮族自治区崇左市江州区左江华侨经济管理区</t>
    </r>
    <r>
      <rPr>
        <sz val="10"/>
        <rFont val="Tahoma"/>
        <family val="2"/>
      </rPr>
      <t xml:space="preserve">
</t>
    </r>
    <r>
      <rPr>
        <sz val="10"/>
        <rFont val="Microsoft YaHei UI"/>
        <family val="2"/>
        <charset val="134"/>
      </rPr>
      <t>广西壮族自治区崇左市扶绥县渠黎镇渠黎火车站</t>
    </r>
    <phoneticPr fontId="57" type="noConversion"/>
  </si>
  <si>
    <t>广西宁明东亚糖业有限公司</t>
    <phoneticPr fontId="57" type="noConversion"/>
  </si>
  <si>
    <r>
      <rPr>
        <sz val="10"/>
        <rFont val="Microsoft YaHei UI"/>
        <family val="2"/>
        <charset val="134"/>
      </rPr>
      <t>广西壮族自治区崇左市宁明县城中镇花山路</t>
    </r>
    <r>
      <rPr>
        <sz val="10"/>
        <rFont val="Tahoma"/>
        <family val="2"/>
      </rPr>
      <t>272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广西壮族自治区凭祥市夏石镇</t>
    </r>
    <r>
      <rPr>
        <sz val="10"/>
        <rFont val="Tahoma"/>
        <family val="2"/>
      </rPr>
      <t xml:space="preserve">
</t>
    </r>
    <r>
      <rPr>
        <sz val="10"/>
        <rFont val="Microsoft YaHei UI"/>
        <family val="2"/>
        <charset val="134"/>
      </rPr>
      <t>广西壮族自治区宁明县城中镇宁明华侨农场馗塘分场区内</t>
    </r>
    <r>
      <rPr>
        <sz val="10"/>
        <rFont val="Tahoma"/>
        <family val="2"/>
      </rPr>
      <t xml:space="preserve">
</t>
    </r>
    <r>
      <rPr>
        <sz val="10"/>
        <rFont val="Microsoft YaHei UI"/>
        <family val="2"/>
        <charset val="134"/>
      </rPr>
      <t>广西壮族自治区崇左市宁明县城中镇北丈村</t>
    </r>
    <phoneticPr fontId="57" type="noConversion"/>
  </si>
  <si>
    <t>广西海棠东亚糖业有限公司</t>
    <phoneticPr fontId="57" type="noConversion"/>
  </si>
  <si>
    <r>
      <rPr>
        <sz val="10"/>
        <rFont val="Microsoft YaHei UI"/>
        <family val="2"/>
        <charset val="134"/>
      </rPr>
      <t>广西壮族自治区崇左市宁明县海渊镇</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r>
      <rPr>
        <sz val="10"/>
        <rFont val="Tahoma"/>
        <family val="2"/>
      </rPr>
      <t xml:space="preserve">
</t>
    </r>
    <r>
      <rPr>
        <sz val="10"/>
        <rFont val="Microsoft YaHei UI"/>
        <family val="2"/>
        <charset val="134"/>
      </rPr>
      <t>广西壮族自治区崇左市宁明县海渊镇峙北村</t>
    </r>
    <phoneticPr fontId="57" type="noConversion"/>
  </si>
  <si>
    <t>广西宁明东亚生物能源有限公司</t>
    <phoneticPr fontId="57" type="noConversion"/>
  </si>
  <si>
    <r>
      <rPr>
        <sz val="10"/>
        <rFont val="Microsoft YaHei UI"/>
        <family val="2"/>
        <charset val="134"/>
      </rPr>
      <t>广西壮族自治区崇左市宁明县花山路</t>
    </r>
    <r>
      <rPr>
        <sz val="10"/>
        <rFont val="Tahoma"/>
        <family val="2"/>
      </rPr>
      <t>272</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</si>
  <si>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t>广西崇左东亚糖业有限公司</t>
    <phoneticPr fontId="57" type="noConversion"/>
  </si>
  <si>
    <t>广西崇左蜜朋生物能源有限公司</t>
    <phoneticPr fontId="57" type="noConversion"/>
  </si>
  <si>
    <r>
      <rPr>
        <sz val="10"/>
        <rFont val="Microsoft YaHei UI"/>
        <family val="2"/>
        <charset val="134"/>
      </rPr>
      <t>广西崇左市江州区太平镇太平路</t>
    </r>
    <r>
      <rPr>
        <sz val="10"/>
        <rFont val="Tahoma"/>
        <family val="2"/>
      </rPr>
      <t>233</t>
    </r>
    <r>
      <rPr>
        <sz val="10"/>
        <rFont val="Microsoft YaHei UI"/>
        <family val="2"/>
        <charset val="134"/>
      </rPr>
      <t>号</t>
    </r>
    <r>
      <rPr>
        <sz val="10"/>
        <rFont val="Tahoma"/>
        <family val="2"/>
      </rPr>
      <t xml:space="preserve">
</t>
    </r>
    <r>
      <rPr>
        <sz val="10"/>
        <rFont val="Microsoft YaHei UI"/>
        <family val="2"/>
        <charset val="134"/>
      </rPr>
      <t>广西崇左市工业大道</t>
    </r>
    <r>
      <rPr>
        <sz val="10"/>
        <rFont val="Tahoma"/>
        <family val="2"/>
      </rPr>
      <t>35</t>
    </r>
    <r>
      <rPr>
        <sz val="10"/>
        <rFont val="Microsoft YaHei UI"/>
        <family val="2"/>
        <charset val="134"/>
      </rPr>
      <t>号</t>
    </r>
    <r>
      <rPr>
        <sz val="10"/>
        <rFont val="Tahoma"/>
        <family val="2"/>
      </rPr>
      <t xml:space="preserve">
</t>
    </r>
    <r>
      <rPr>
        <sz val="10"/>
        <rFont val="Microsoft YaHei UI"/>
        <family val="2"/>
        <charset val="134"/>
      </rPr>
      <t>广西壮族自治区南宁市青秀区民族大道</t>
    </r>
    <r>
      <rPr>
        <sz val="10"/>
        <rFont val="Tahoma"/>
        <family val="2"/>
      </rPr>
      <t>136-5</t>
    </r>
    <r>
      <rPr>
        <sz val="10"/>
        <rFont val="Microsoft YaHei UI"/>
        <family val="2"/>
        <charset val="134"/>
      </rPr>
      <t>号南宁华润中心南写字楼</t>
    </r>
    <r>
      <rPr>
        <sz val="10"/>
        <rFont val="Tahoma"/>
        <family val="2"/>
      </rPr>
      <t>23-24</t>
    </r>
    <r>
      <rPr>
        <sz val="10"/>
        <rFont val="Microsoft YaHei UI"/>
        <family val="2"/>
        <charset val="134"/>
      </rPr>
      <t>层</t>
    </r>
    <phoneticPr fontId="57" type="noConversion"/>
  </si>
  <si>
    <r>
      <rPr>
        <sz val="10"/>
        <rFont val="Microsoft YaHei UI"/>
        <family val="2"/>
        <charset val="134"/>
      </rPr>
      <t>广西壮族自治区崇左市江州区太平镇
广西壮族自治区崇左市工业大道</t>
    </r>
    <r>
      <rPr>
        <sz val="10"/>
        <rFont val="Tahoma"/>
        <family val="2"/>
      </rPr>
      <t>35</t>
    </r>
    <r>
      <rPr>
        <sz val="10"/>
        <rFont val="Microsoft YaHei UI"/>
        <family val="2"/>
        <charset val="134"/>
      </rPr>
      <t>号
广西壮族自治区崇左市江州区石林路石油公司后面</t>
    </r>
    <r>
      <rPr>
        <sz val="10"/>
        <rFont val="Tahoma"/>
        <family val="2"/>
        <charset val="134"/>
      </rPr>
      <t xml:space="preserve">
</t>
    </r>
    <r>
      <rPr>
        <sz val="10"/>
        <rFont val="Microsoft YaHei UI"/>
        <family val="2"/>
        <charset val="134"/>
      </rPr>
      <t>广西壮族自治区南宁市青秀区民族大道</t>
    </r>
    <r>
      <rPr>
        <sz val="10"/>
        <rFont val="Tahoma"/>
        <family val="2"/>
        <charset val="134"/>
      </rPr>
      <t>136-5</t>
    </r>
    <r>
      <rPr>
        <sz val="10"/>
        <rFont val="Microsoft YaHei UI"/>
        <family val="2"/>
        <charset val="134"/>
      </rPr>
      <t>号南宁华润中心南写字楼</t>
    </r>
    <r>
      <rPr>
        <sz val="10"/>
        <rFont val="Tahoma"/>
        <family val="2"/>
        <charset val="134"/>
      </rPr>
      <t>23-24</t>
    </r>
    <r>
      <rPr>
        <sz val="10"/>
        <rFont val="Microsoft YaHei UI"/>
        <family val="2"/>
        <charset val="134"/>
      </rPr>
      <t>层</t>
    </r>
    <phoneticPr fontId="57" type="noConversion"/>
  </si>
  <si>
    <t>序号</t>
    <phoneticPr fontId="57" type="noConversion"/>
  </si>
  <si>
    <t>保额合计</t>
    <phoneticPr fontId="57" type="noConversion"/>
  </si>
  <si>
    <t>备注</t>
    <phoneticPr fontId="57" type="noConversion"/>
  </si>
  <si>
    <t>十家公司共享2000万人民币赔偿限额，按每家公司均摊保费开据增值税专用发票</t>
    <phoneticPr fontId="57" type="noConversion"/>
  </si>
  <si>
    <t>广西南宁东亚糖业集团公众责任保险保额</t>
    <phoneticPr fontId="5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</si>
</sst>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quot;#,##0;[Red]\-&quot;฿&quot;#,##0"/>
    <numFmt numFmtId="177" formatCode="_-* #,##0_-;\-* #,##0_-;_-* &quot;-&quot;_-;_-@_-"/>
    <numFmt numFmtId="178" formatCode="_-* #,##0.00_-;\-* #,##0.00_-;_-* &quot;-&quot;??_-;_-@_-"/>
    <numFmt numFmtId="179" formatCode="[$THB]\ #,##0.00"/>
    <numFmt numFmtId="180" formatCode="_(* #,##0.00_);_(* \(#,##0.00\);_(* &quot;-&quot;??_);_(@_)"/>
    <numFmt numFmtId="181" formatCode="\t0.00"/>
    <numFmt numFmtId="182" formatCode="General_)"/>
    <numFmt numFmtId="183" formatCode="_(* #,##0_);_(* \(#,##0\);_(* &quot;-&quot;??_);_(@_)"/>
    <numFmt numFmtId="184" formatCode="&quot;$&quot;#,##0_);[Red]\(&quot;$&quot;#,##0\)"/>
    <numFmt numFmtId="185" formatCode="0.00_)"/>
    <numFmt numFmtId="186" formatCode="0.0"/>
    <numFmt numFmtId="187" formatCode="[&gt;0]#,##0.0;[&lt;0]\-#,##0.0;\-#.0"/>
    <numFmt numFmtId="188" formatCode="&quot;?&quot;#,##0.00;\-&quot;?&quot;#,##0.00"/>
    <numFmt numFmtId="189" formatCode="_-* #,##0\ &quot;DM&quot;_-;\-* #,##0\ &quot;DM&quot;_-;_-* &quot;-&quot;\ &quot;DM&quot;_-;_-@_-"/>
    <numFmt numFmtId="190" formatCode="#,##0.00000"/>
    <numFmt numFmtId="191" formatCode="_-&quot;?&quot;* #,##0_-;\-&quot;?&quot;* #,##0_-;_-&quot;?&quot;* &quot;-&quot;_-;_-@_-"/>
    <numFmt numFmtId="192" formatCode="&quot;฿&quot;\t#,##0_);[Red]\(&quot;฿&quot;\t#,##0\)"/>
    <numFmt numFmtId="193" formatCode="_-* #,##0_-;\-* #,##0_-;_-* &quot;-&quot;??_-;_-@_-"/>
    <numFmt numFmtId="194" formatCode="[&gt;0]#,##0;[&lt;0]\-#,##0;\-#"/>
    <numFmt numFmtId="195" formatCode="\t&quot;$&quot;#,##0_);\(\t&quot;$&quot;#,##0\)"/>
  </numFmts>
  <fonts count="66" x14ac:knownFonts="1">
    <font>
      <sz val="11"/>
      <color theme="1"/>
      <name val="宋体"/>
      <family val="2"/>
      <scheme val="minor"/>
    </font>
    <font>
      <sz val="11"/>
      <color theme="1"/>
      <name val="宋体"/>
      <family val="2"/>
      <charset val="222"/>
      <scheme val="minor"/>
    </font>
    <font>
      <sz val="10"/>
      <name val="Arial"/>
      <family val="2"/>
    </font>
    <font>
      <b/>
      <sz val="12"/>
      <name val="Tahoma"/>
      <family val="2"/>
    </font>
    <font>
      <sz val="10"/>
      <name val="Tahoma"/>
      <family val="2"/>
    </font>
    <font>
      <b/>
      <sz val="16"/>
      <name val="Tahoma"/>
      <family val="2"/>
    </font>
    <font>
      <b/>
      <sz val="10"/>
      <name val="Tahoma"/>
      <family val="2"/>
    </font>
    <font>
      <sz val="11"/>
      <color theme="1"/>
      <name val="宋体"/>
      <family val="2"/>
      <scheme val="minor"/>
    </font>
    <font>
      <sz val="10"/>
      <color theme="1"/>
      <name val="Tahoma"/>
      <family val="2"/>
    </font>
    <font>
      <b/>
      <sz val="10"/>
      <color indexed="10"/>
      <name val="Tahoma"/>
      <family val="2"/>
    </font>
    <font>
      <sz val="10"/>
      <color indexed="10"/>
      <name val="Tahoma"/>
      <family val="2"/>
    </font>
    <font>
      <sz val="10"/>
      <color indexed="8"/>
      <name val="Tahoma"/>
      <family val="2"/>
    </font>
    <font>
      <b/>
      <sz val="10"/>
      <color rgb="FF0000FF"/>
      <name val="Tahoma"/>
      <family val="2"/>
    </font>
    <font>
      <sz val="10"/>
      <color rgb="FF0000FF"/>
      <name val="Tahoma"/>
      <family val="2"/>
    </font>
    <font>
      <sz val="10"/>
      <color theme="3"/>
      <name val="Tahoma"/>
      <family val="2"/>
    </font>
    <font>
      <b/>
      <sz val="14"/>
      <name val="Tahoma"/>
      <family val="2"/>
    </font>
    <font>
      <b/>
      <sz val="10"/>
      <color theme="3"/>
      <name val="Tahoma"/>
      <family val="2"/>
    </font>
    <font>
      <sz val="11"/>
      <color indexed="8"/>
      <name val="Tahoma"/>
      <family val="2"/>
      <charset val="222"/>
    </font>
    <font>
      <sz val="11"/>
      <color indexed="9"/>
      <name val="Tahoma"/>
      <family val="2"/>
      <charset val="222"/>
    </font>
    <font>
      <sz val="14"/>
      <name val="FreesiaUPC"/>
      <family val="2"/>
      <charset val="222"/>
    </font>
    <font>
      <sz val="12"/>
      <name val="Helv"/>
    </font>
    <font>
      <sz val="14"/>
      <name val="AngsanaUPC"/>
      <family val="1"/>
      <charset val="222"/>
    </font>
    <font>
      <sz val="14"/>
      <name val="Cordia New"/>
      <family val="2"/>
    </font>
    <font>
      <sz val="11"/>
      <color indexed="8"/>
      <name val="Calibri"/>
      <family val="2"/>
      <charset val="222"/>
    </font>
    <font>
      <sz val="10"/>
      <color indexed="8"/>
      <name val="Calibri"/>
      <family val="2"/>
      <charset val="222"/>
    </font>
    <font>
      <sz val="10"/>
      <name val="Times New Roman"/>
      <family val="1"/>
    </font>
    <font>
      <sz val="12"/>
      <name val="Arial"/>
      <family val="2"/>
    </font>
    <font>
      <sz val="8"/>
      <name val="Arial"/>
      <family val="2"/>
    </font>
    <font>
      <b/>
      <sz val="18"/>
      <name val="Arial"/>
      <family val="2"/>
    </font>
    <font>
      <b/>
      <sz val="12"/>
      <name val="Arial"/>
      <family val="2"/>
    </font>
    <font>
      <u/>
      <sz val="10"/>
      <color indexed="12"/>
      <name val="Arial"/>
      <family val="2"/>
    </font>
    <font>
      <sz val="14"/>
      <name val="CordiaUPC"/>
      <family val="2"/>
      <charset val="222"/>
    </font>
    <font>
      <sz val="7"/>
      <name val="Small Fonts"/>
      <family val="2"/>
    </font>
    <font>
      <b/>
      <i/>
      <sz val="16"/>
      <name val="Helv"/>
    </font>
    <font>
      <sz val="16"/>
      <color theme="1"/>
      <name val="AngsanaUPC"/>
      <family val="2"/>
      <charset val="222"/>
    </font>
    <font>
      <sz val="10"/>
      <color theme="1"/>
      <name val="Calibri"/>
      <family val="2"/>
      <charset val="222"/>
    </font>
    <font>
      <sz val="10"/>
      <name val="MS Sans Serif"/>
      <family val="2"/>
      <charset val="222"/>
    </font>
    <font>
      <b/>
      <sz val="11"/>
      <color indexed="52"/>
      <name val="Tahoma"/>
      <family val="2"/>
      <charset val="222"/>
    </font>
    <font>
      <sz val="11"/>
      <color indexed="10"/>
      <name val="Tahoma"/>
      <family val="2"/>
      <charset val="222"/>
    </font>
    <font>
      <i/>
      <sz val="11"/>
      <color indexed="23"/>
      <name val="Tahoma"/>
      <family val="2"/>
      <charset val="222"/>
    </font>
    <font>
      <b/>
      <sz val="18"/>
      <color indexed="56"/>
      <name val="Tahoma"/>
      <family val="2"/>
      <charset val="222"/>
    </font>
    <font>
      <b/>
      <sz val="11"/>
      <color indexed="9"/>
      <name val="Tahoma"/>
      <family val="2"/>
      <charset val="222"/>
    </font>
    <font>
      <sz val="11"/>
      <color indexed="52"/>
      <name val="Tahoma"/>
      <family val="2"/>
      <charset val="222"/>
    </font>
    <font>
      <sz val="11"/>
      <color indexed="17"/>
      <name val="Tahoma"/>
      <family val="2"/>
      <charset val="222"/>
    </font>
    <font>
      <sz val="14"/>
      <name val="Angsana New"/>
      <family val="1"/>
    </font>
    <font>
      <sz val="11"/>
      <color indexed="62"/>
      <name val="Tahoma"/>
      <family val="2"/>
      <charset val="222"/>
    </font>
    <font>
      <sz val="11"/>
      <color indexed="60"/>
      <name val="Tahoma"/>
      <family val="2"/>
      <charset val="222"/>
    </font>
    <font>
      <b/>
      <sz val="11"/>
      <color indexed="8"/>
      <name val="Tahoma"/>
      <family val="2"/>
      <charset val="222"/>
    </font>
    <font>
      <sz val="11"/>
      <color indexed="20"/>
      <name val="Tahoma"/>
      <family val="2"/>
      <charset val="222"/>
    </font>
    <font>
      <b/>
      <sz val="11"/>
      <color indexed="63"/>
      <name val="Tahoma"/>
      <family val="2"/>
      <charset val="222"/>
    </font>
    <font>
      <b/>
      <sz val="15"/>
      <color indexed="56"/>
      <name val="Tahoma"/>
      <family val="2"/>
      <charset val="222"/>
    </font>
    <font>
      <b/>
      <sz val="13"/>
      <color indexed="56"/>
      <name val="Tahoma"/>
      <family val="2"/>
      <charset val="222"/>
    </font>
    <font>
      <b/>
      <sz val="11"/>
      <color indexed="56"/>
      <name val="Tahoma"/>
      <family val="2"/>
      <charset val="222"/>
    </font>
    <font>
      <b/>
      <sz val="10"/>
      <color rgb="FFFFFFFF"/>
      <name val="Tahoma"/>
      <family val="2"/>
    </font>
    <font>
      <b/>
      <sz val="10"/>
      <color theme="0"/>
      <name val="Tahoma"/>
      <family val="2"/>
    </font>
    <font>
      <b/>
      <sz val="10"/>
      <color indexed="8"/>
      <name val="Tahoma"/>
      <family val="2"/>
    </font>
    <font>
      <b/>
      <sz val="10"/>
      <color rgb="FF000000"/>
      <name val="Tahoma"/>
      <family val="2"/>
    </font>
    <font>
      <sz val="9"/>
      <name val="宋体"/>
      <family val="3"/>
      <charset val="134"/>
      <scheme val="minor"/>
    </font>
    <font>
      <sz val="10"/>
      <name val="Microsoft YaHei UI"/>
      <family val="2"/>
      <charset val="134"/>
    </font>
    <font>
      <b/>
      <sz val="10"/>
      <color theme="0"/>
      <name val="Microsoft YaHei UI"/>
      <family val="2"/>
      <charset val="134"/>
    </font>
    <font>
      <b/>
      <sz val="10"/>
      <color rgb="FFFFFFFF"/>
      <name val="Microsoft YaHei UI"/>
      <family val="2"/>
      <charset val="134"/>
    </font>
    <font>
      <b/>
      <sz val="16"/>
      <name val="Microsoft YaHei UI"/>
      <family val="2"/>
      <charset val="134"/>
    </font>
    <font>
      <sz val="10"/>
      <name val="Tahoma"/>
      <family val="2"/>
      <charset val="134"/>
    </font>
    <font>
      <b/>
      <sz val="10"/>
      <color rgb="FF000000"/>
      <name val="Microsoft YaHei UI"/>
      <family val="2"/>
      <charset val="134"/>
    </font>
    <font>
      <sz val="10"/>
      <color rgb="FFFF0000"/>
      <name val="Microsoft YaHei UI"/>
      <family val="2"/>
      <charset val="134"/>
    </font>
    <font>
      <sz val="10"/>
      <color rgb="FFFF0000"/>
      <name val="Tahoma"/>
      <family val="2"/>
    </font>
  </fonts>
  <fills count="37">
    <fill>
      <patternFill patternType="none"/>
    </fill>
    <fill>
      <patternFill patternType="gray125"/>
    </fill>
    <fill>
      <patternFill patternType="solid">
        <fgColor rgb="FF92D05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rgb="FF003366"/>
        <bgColor indexed="64"/>
      </patternFill>
    </fill>
    <fill>
      <patternFill patternType="solid">
        <fgColor rgb="FFF9F3FF"/>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s>
  <cellStyleXfs count="346">
    <xf numFmtId="0" fontId="0" fillId="0" borderId="0"/>
    <xf numFmtId="180" fontId="7" fillId="0" borderId="0" applyFont="0" applyFill="0" applyBorder="0" applyAlignment="0" applyProtection="0"/>
    <xf numFmtId="9" fontId="7" fillId="0" borderId="0" applyFont="0" applyFill="0" applyBorder="0" applyAlignment="0" applyProtection="0"/>
    <xf numFmtId="40" fontId="2" fillId="0" borderId="0"/>
    <xf numFmtId="0" fontId="2" fillId="0" borderId="0"/>
    <xf numFmtId="9" fontId="2" fillId="0" borderId="0" applyFont="0" applyFill="0" applyBorder="0" applyAlignment="0" applyProtection="0"/>
    <xf numFmtId="178" fontId="2" fillId="0" borderId="0" applyFont="0" applyFill="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37" fontId="19"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2" fontId="20" fillId="0" borderId="0"/>
    <xf numFmtId="183" fontId="21"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86" fontId="21" fillId="0" borderId="0" applyFont="0" applyFill="0" applyBorder="0" applyAlignment="0" applyProtection="0"/>
    <xf numFmtId="178" fontId="21"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0" fontId="7" fillId="0" borderId="0" applyFont="0" applyFill="0" applyBorder="0" applyAlignment="0" applyProtection="0"/>
    <xf numFmtId="187"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9" fontId="22" fillId="0" borderId="0" applyFont="0" applyFill="0" applyBorder="0" applyAlignment="0" applyProtection="0"/>
    <xf numFmtId="178" fontId="17" fillId="0" borderId="0" applyFont="0" applyFill="0" applyBorder="0" applyAlignment="0" applyProtection="0"/>
    <xf numFmtId="189" fontId="17"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88" fontId="22" fillId="0" borderId="0" applyFont="0" applyFill="0" applyBorder="0" applyAlignment="0" applyProtection="0"/>
    <xf numFmtId="178" fontId="22" fillId="0" borderId="0" applyFont="0" applyFill="0" applyBorder="0" applyAlignment="0" applyProtection="0"/>
    <xf numFmtId="190" fontId="22" fillId="0" borderId="0" applyFont="0" applyFill="0" applyBorder="0" applyAlignment="0" applyProtection="0"/>
    <xf numFmtId="190" fontId="22" fillId="0" borderId="0" applyFont="0" applyFill="0" applyBorder="0" applyAlignment="0" applyProtection="0"/>
    <xf numFmtId="178" fontId="22" fillId="0" borderId="0" applyFont="0" applyFill="0" applyBorder="0" applyAlignment="0" applyProtection="0"/>
    <xf numFmtId="178" fontId="23"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0" fontId="7" fillId="0" borderId="0" applyFont="0" applyFill="0" applyBorder="0" applyAlignment="0" applyProtection="0"/>
    <xf numFmtId="180" fontId="7" fillId="0" borderId="0" applyFont="0" applyFill="0" applyBorder="0" applyAlignment="0" applyProtection="0"/>
    <xf numFmtId="180"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78" fontId="2" fillId="0" borderId="0" applyFont="0" applyFill="0" applyBorder="0" applyAlignment="0" applyProtection="0"/>
    <xf numFmtId="184" fontId="2" fillId="0" borderId="0" applyFont="0" applyFill="0" applyBorder="0" applyAlignment="0" applyProtection="0"/>
    <xf numFmtId="185" fontId="2"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78" fontId="21" fillId="0" borderId="0" applyFont="0" applyFill="0" applyBorder="0" applyAlignment="0" applyProtection="0"/>
    <xf numFmtId="176" fontId="24" fillId="0" borderId="0" applyFont="0" applyFill="0" applyBorder="0" applyAlignment="0" applyProtection="0"/>
    <xf numFmtId="178" fontId="24" fillId="0" borderId="0" applyFont="0" applyFill="0" applyBorder="0" applyAlignment="0" applyProtection="0"/>
    <xf numFmtId="178" fontId="2" fillId="0" borderId="0" applyFont="0" applyFill="0" applyBorder="0" applyAlignment="0" applyProtection="0"/>
    <xf numFmtId="180" fontId="2" fillId="0" borderId="0" applyFont="0" applyFill="0" applyBorder="0" applyAlignment="0" applyProtection="0"/>
    <xf numFmtId="178" fontId="22" fillId="0" borderId="0" applyFont="0" applyFill="0" applyBorder="0" applyAlignment="0" applyProtection="0"/>
    <xf numFmtId="0" fontId="2" fillId="0" borderId="0" applyFont="0" applyFill="0" applyBorder="0" applyAlignment="0" applyProtection="0"/>
    <xf numFmtId="183" fontId="21" fillId="0" borderId="0" applyFont="0" applyFill="0" applyBorder="0" applyAlignment="0" applyProtection="0"/>
    <xf numFmtId="178" fontId="17"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183" fontId="21" fillId="0" borderId="0" applyFont="0" applyFill="0" applyBorder="0" applyAlignment="0" applyProtection="0"/>
    <xf numFmtId="0" fontId="25" fillId="0" borderId="0"/>
    <xf numFmtId="188" fontId="22" fillId="0" borderId="0"/>
    <xf numFmtId="188" fontId="22" fillId="0" borderId="0"/>
    <xf numFmtId="0" fontId="26" fillId="0" borderId="0" applyProtection="0"/>
    <xf numFmtId="191" fontId="22" fillId="0" borderId="0"/>
    <xf numFmtId="191" fontId="22" fillId="0" borderId="0"/>
    <xf numFmtId="2" fontId="26" fillId="0" borderId="0" applyProtection="0"/>
    <xf numFmtId="38" fontId="27" fillId="24" borderId="0" applyNumberFormat="0" applyBorder="0" applyAlignment="0" applyProtection="0"/>
    <xf numFmtId="38" fontId="27" fillId="24" borderId="0" applyNumberFormat="0" applyBorder="0" applyAlignment="0" applyProtection="0"/>
    <xf numFmtId="0" fontId="28" fillId="0" borderId="0" applyProtection="0"/>
    <xf numFmtId="0" fontId="29" fillId="0" borderId="0" applyProtection="0"/>
    <xf numFmtId="0" fontId="30" fillId="0" borderId="0" applyNumberFormat="0" applyFill="0" applyBorder="0" applyAlignment="0" applyProtection="0">
      <alignment vertical="top"/>
      <protection locked="0"/>
    </xf>
    <xf numFmtId="10" fontId="27" fillId="25" borderId="8" applyNumberFormat="0" applyBorder="0" applyAlignment="0" applyProtection="0"/>
    <xf numFmtId="10" fontId="27" fillId="25" borderId="8" applyNumberFormat="0" applyBorder="0" applyAlignment="0" applyProtection="0"/>
    <xf numFmtId="192" fontId="31" fillId="0" borderId="0" applyFont="0" applyFill="0" applyBorder="0" applyAlignment="0" applyProtection="0"/>
    <xf numFmtId="37" fontId="32" fillId="0" borderId="0"/>
    <xf numFmtId="185" fontId="33" fillId="0" borderId="0"/>
    <xf numFmtId="0" fontId="2" fillId="0" borderId="0"/>
    <xf numFmtId="0" fontId="2" fillId="0" borderId="0"/>
    <xf numFmtId="0" fontId="2" fillId="0" borderId="0"/>
    <xf numFmtId="0" fontId="2" fillId="0" borderId="0"/>
    <xf numFmtId="0" fontId="17" fillId="0" borderId="0"/>
    <xf numFmtId="0" fontId="23" fillId="0" borderId="0"/>
    <xf numFmtId="0" fontId="2" fillId="0" borderId="0"/>
    <xf numFmtId="0" fontId="1" fillId="0" borderId="0"/>
    <xf numFmtId="0" fontId="22"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3" fillId="0" borderId="0"/>
    <xf numFmtId="0" fontId="17" fillId="0" borderId="0"/>
    <xf numFmtId="0" fontId="1" fillId="0" borderId="0"/>
    <xf numFmtId="0" fontId="2" fillId="0" borderId="0"/>
    <xf numFmtId="0" fontId="7" fillId="0" borderId="0"/>
    <xf numFmtId="0" fontId="2" fillId="0" borderId="0"/>
    <xf numFmtId="0" fontId="34" fillId="0" borderId="0"/>
    <xf numFmtId="0" fontId="21" fillId="0" borderId="0"/>
    <xf numFmtId="0" fontId="35" fillId="0" borderId="0"/>
    <xf numFmtId="0" fontId="1" fillId="0" borderId="0"/>
    <xf numFmtId="0" fontId="22" fillId="0" borderId="0"/>
    <xf numFmtId="10"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0" fontId="2" fillId="0" borderId="0">
      <alignment vertical="justify"/>
    </xf>
    <xf numFmtId="1" fontId="2" fillId="0" borderId="7" applyNumberFormat="0" applyFill="0" applyAlignment="0" applyProtection="0">
      <alignment horizontal="center" vertical="center"/>
    </xf>
    <xf numFmtId="0" fontId="25" fillId="0" borderId="16" applyAlignment="0">
      <alignment horizontal="centerContinuous"/>
    </xf>
    <xf numFmtId="0" fontId="25" fillId="0" borderId="16" applyAlignment="0">
      <alignment horizontal="centerContinuous"/>
    </xf>
    <xf numFmtId="184" fontId="36" fillId="0" borderId="0" applyFont="0" applyFill="0" applyBorder="0" applyAlignment="0" applyProtection="0"/>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2" fillId="0" borderId="0">
      <alignment horizontal="centerContinuous" vertical="center"/>
    </xf>
    <xf numFmtId="0" fontId="37" fillId="26" borderId="17"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1"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2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2" fillId="0" borderId="0" applyFont="0" applyFill="0" applyBorder="0" applyAlignment="0" applyProtection="0"/>
    <xf numFmtId="178" fontId="17" fillId="0" borderId="0" applyFont="0" applyFill="0" applyBorder="0" applyAlignment="0" applyProtection="0"/>
    <xf numFmtId="189" fontId="17" fillId="0" borderId="0" applyFont="0" applyFill="0" applyBorder="0" applyAlignment="0" applyProtection="0"/>
    <xf numFmtId="178" fontId="2" fillId="0" borderId="0" applyFont="0" applyFill="0" applyBorder="0" applyAlignment="0" applyProtection="0"/>
    <xf numFmtId="178" fontId="22"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3" fontId="2" fillId="0" borderId="0" applyFont="0" applyFill="0" applyBorder="0" applyAlignment="0" applyProtection="0"/>
    <xf numFmtId="180" fontId="2" fillId="0" borderId="0" applyFont="0" applyFill="0" applyBorder="0" applyAlignment="0" applyProtection="0"/>
    <xf numFmtId="195" fontId="2" fillId="0" borderId="0" applyFont="0" applyFill="0" applyBorder="0" applyAlignment="0" applyProtection="0"/>
    <xf numFmtId="195" fontId="2" fillId="0" borderId="0" applyFont="0" applyFill="0" applyBorder="0" applyAlignment="0" applyProtection="0"/>
    <xf numFmtId="184"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78" fontId="17" fillId="0" borderId="0" applyFont="0" applyFill="0" applyBorder="0" applyAlignment="0" applyProtection="0"/>
    <xf numFmtId="178" fontId="24" fillId="0" borderId="0" applyFont="0" applyFill="0" applyBorder="0" applyAlignment="0" applyProtection="0"/>
    <xf numFmtId="178" fontId="24" fillId="0" borderId="0" applyFont="0" applyFill="0" applyBorder="0" applyAlignment="0" applyProtection="0"/>
    <xf numFmtId="178" fontId="22" fillId="0" borderId="0" applyFont="0" applyFill="0" applyBorder="0" applyAlignment="0" applyProtection="0"/>
    <xf numFmtId="178" fontId="17" fillId="0" borderId="0" applyFont="0" applyFill="0" applyBorder="0" applyAlignment="0" applyProtection="0"/>
    <xf numFmtId="178" fontId="1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9" fontId="21" fillId="0" borderId="0" applyFill="0" applyBorder="0" applyAlignment="0" applyProtection="0"/>
    <xf numFmtId="0" fontId="40" fillId="0" borderId="0" applyNumberFormat="0" applyFill="0" applyBorder="0" applyAlignment="0" applyProtection="0"/>
    <xf numFmtId="0" fontId="41" fillId="27" borderId="18" applyNumberFormat="0" applyAlignment="0" applyProtection="0"/>
    <xf numFmtId="0" fontId="42" fillId="0" borderId="19" applyNumberFormat="0" applyFill="0" applyAlignment="0" applyProtection="0"/>
    <xf numFmtId="0" fontId="43" fillId="12" borderId="0" applyNumberFormat="0" applyBorder="0" applyAlignment="0" applyProtection="0"/>
    <xf numFmtId="0" fontId="44" fillId="0" borderId="0"/>
    <xf numFmtId="0" fontId="2" fillId="0" borderId="0"/>
    <xf numFmtId="0" fontId="1" fillId="0" borderId="0"/>
    <xf numFmtId="0" fontId="22" fillId="0" borderId="0"/>
    <xf numFmtId="0" fontId="22" fillId="0" borderId="0"/>
    <xf numFmtId="0" fontId="22" fillId="0" borderId="0"/>
    <xf numFmtId="0" fontId="2" fillId="0" borderId="0"/>
    <xf numFmtId="0" fontId="21" fillId="0" borderId="0"/>
    <xf numFmtId="0" fontId="2" fillId="0" borderId="0"/>
    <xf numFmtId="0" fontId="2" fillId="0" borderId="0"/>
    <xf numFmtId="0" fontId="2" fillId="0" borderId="0"/>
    <xf numFmtId="0" fontId="2" fillId="0" borderId="0"/>
    <xf numFmtId="0" fontId="22" fillId="0" borderId="0"/>
    <xf numFmtId="0" fontId="2" fillId="0" borderId="0"/>
    <xf numFmtId="0" fontId="21" fillId="0" borderId="0"/>
    <xf numFmtId="0" fontId="21" fillId="0" borderId="0"/>
    <xf numFmtId="0" fontId="21" fillId="0" borderId="0"/>
    <xf numFmtId="0" fontId="2" fillId="0" borderId="0"/>
    <xf numFmtId="0" fontId="2" fillId="0" borderId="0"/>
    <xf numFmtId="0" fontId="2" fillId="0" borderId="0"/>
    <xf numFmtId="0" fontId="22" fillId="0" borderId="0"/>
    <xf numFmtId="0" fontId="1" fillId="0" borderId="0"/>
    <xf numFmtId="0" fontId="22" fillId="0" borderId="0"/>
    <xf numFmtId="0" fontId="2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2" fillId="0" borderId="0"/>
    <xf numFmtId="0" fontId="2" fillId="0" borderId="0"/>
    <xf numFmtId="0" fontId="2" fillId="0" borderId="0"/>
    <xf numFmtId="0" fontId="2" fillId="0" borderId="0"/>
    <xf numFmtId="0" fontId="45" fillId="15" borderId="17" applyNumberFormat="0" applyAlignment="0" applyProtection="0"/>
    <xf numFmtId="0" fontId="46" fillId="28" borderId="0" applyNumberFormat="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47" fillId="0" borderId="20" applyNumberFormat="0" applyFill="0" applyAlignment="0" applyProtection="0"/>
    <xf numFmtId="0" fontId="47" fillId="0" borderId="20" applyNumberFormat="0" applyFill="0" applyAlignment="0" applyProtection="0"/>
    <xf numFmtId="0" fontId="48" fillId="11"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32" borderId="0" applyNumberFormat="0" applyBorder="0" applyAlignment="0" applyProtection="0"/>
    <xf numFmtId="0" fontId="49" fillId="26" borderId="21" applyNumberFormat="0" applyAlignment="0" applyProtection="0"/>
    <xf numFmtId="0" fontId="2" fillId="33" borderId="22" applyNumberFormat="0" applyFont="0" applyAlignment="0" applyProtection="0"/>
    <xf numFmtId="0" fontId="50" fillId="0" borderId="23" applyNumberFormat="0" applyFill="0" applyAlignment="0" applyProtection="0"/>
    <xf numFmtId="0" fontId="51" fillId="0" borderId="24" applyNumberFormat="0" applyFill="0" applyAlignment="0" applyProtection="0"/>
    <xf numFmtId="0" fontId="52" fillId="0" borderId="25" applyNumberFormat="0" applyFill="0" applyAlignment="0" applyProtection="0"/>
    <xf numFmtId="0" fontId="52" fillId="0" borderId="0" applyNumberForma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0" fontId="2" fillId="0" borderId="0"/>
  </cellStyleXfs>
  <cellXfs count="143">
    <xf numFmtId="0" fontId="0" fillId="0" borderId="0" xfId="0"/>
    <xf numFmtId="40" fontId="3" fillId="0" borderId="0" xfId="3" applyFont="1" applyAlignment="1">
      <alignment horizontal="center" vertical="center"/>
    </xf>
    <xf numFmtId="40" fontId="4" fillId="0" borderId="0" xfId="3" applyFont="1" applyAlignment="1">
      <alignment vertical="center"/>
    </xf>
    <xf numFmtId="0" fontId="4" fillId="0" borderId="0" xfId="4" applyFont="1"/>
    <xf numFmtId="0" fontId="9" fillId="0" borderId="0" xfId="4" applyFont="1" applyAlignment="1"/>
    <xf numFmtId="0" fontId="10" fillId="0" borderId="0" xfId="4" applyFont="1" applyAlignment="1"/>
    <xf numFmtId="14" fontId="10" fillId="0" borderId="0" xfId="4" applyNumberFormat="1" applyFont="1" applyAlignment="1"/>
    <xf numFmtId="179" fontId="11" fillId="0" borderId="0" xfId="4" applyNumberFormat="1" applyFont="1" applyFill="1" applyAlignment="1">
      <alignment horizontal="center" vertical="center"/>
    </xf>
    <xf numFmtId="0" fontId="12" fillId="0" borderId="0" xfId="4" applyFont="1" applyAlignment="1"/>
    <xf numFmtId="0" fontId="13" fillId="0" borderId="0" xfId="4" applyFont="1" applyAlignment="1"/>
    <xf numFmtId="14" fontId="4" fillId="0" borderId="0" xfId="4" applyNumberFormat="1" applyFont="1" applyAlignment="1"/>
    <xf numFmtId="0" fontId="4" fillId="0" borderId="0" xfId="4" applyFont="1" applyAlignment="1">
      <alignment vertical="center"/>
    </xf>
    <xf numFmtId="0" fontId="9" fillId="0" borderId="0" xfId="4" applyFont="1" applyAlignment="1">
      <alignment vertical="center"/>
    </xf>
    <xf numFmtId="180" fontId="10" fillId="0" borderId="0" xfId="1" applyFont="1" applyAlignment="1">
      <alignment horizontal="left" vertical="center"/>
    </xf>
    <xf numFmtId="180" fontId="14" fillId="0" borderId="0" xfId="1" applyFont="1" applyBorder="1" applyAlignment="1">
      <alignment horizontal="distributed" vertical="center"/>
    </xf>
    <xf numFmtId="180" fontId="11" fillId="0" borderId="0" xfId="1" applyFont="1" applyFill="1" applyAlignment="1">
      <alignment horizontal="center" vertical="center"/>
    </xf>
    <xf numFmtId="0" fontId="14" fillId="0" borderId="0" xfId="4" applyFont="1"/>
    <xf numFmtId="0" fontId="6" fillId="4" borderId="4" xfId="4" applyFont="1" applyFill="1" applyBorder="1" applyAlignment="1">
      <alignment horizontal="center" vertical="center"/>
    </xf>
    <xf numFmtId="0" fontId="6" fillId="4" borderId="8" xfId="4" applyFont="1" applyFill="1" applyBorder="1" applyAlignment="1">
      <alignment horizontal="center" vertical="center"/>
    </xf>
    <xf numFmtId="10" fontId="6" fillId="4" borderId="8" xfId="4" applyNumberFormat="1" applyFont="1" applyFill="1" applyBorder="1" applyAlignment="1">
      <alignment horizontal="center" vertical="center"/>
    </xf>
    <xf numFmtId="40" fontId="4" fillId="0" borderId="1" xfId="3" applyFont="1" applyFill="1" applyBorder="1" applyAlignment="1">
      <alignment horizontal="left" vertical="center" wrapText="1"/>
    </xf>
    <xf numFmtId="10" fontId="4" fillId="0" borderId="1" xfId="5" applyNumberFormat="1" applyFont="1" applyFill="1" applyBorder="1" applyAlignment="1">
      <alignment horizontal="center" vertical="center"/>
    </xf>
    <xf numFmtId="178" fontId="4" fillId="5" borderId="1" xfId="6" applyFont="1" applyFill="1" applyBorder="1" applyAlignment="1">
      <alignment vertical="center"/>
    </xf>
    <xf numFmtId="9" fontId="4" fillId="0" borderId="1" xfId="2" applyFont="1" applyFill="1" applyBorder="1" applyAlignment="1">
      <alignment horizontal="center" vertical="center"/>
    </xf>
    <xf numFmtId="180" fontId="14" fillId="0" borderId="0" xfId="4" applyNumberFormat="1" applyFont="1" applyFill="1" applyAlignment="1">
      <alignment vertical="center"/>
    </xf>
    <xf numFmtId="0" fontId="4" fillId="0" borderId="0" xfId="4" applyFont="1" applyFill="1" applyAlignment="1">
      <alignment vertical="center"/>
    </xf>
    <xf numFmtId="40" fontId="4" fillId="0" borderId="10" xfId="3" applyFont="1" applyFill="1" applyBorder="1" applyAlignment="1">
      <alignment horizontal="left" vertical="center" wrapText="1"/>
    </xf>
    <xf numFmtId="10" fontId="4" fillId="0" borderId="10" xfId="5" applyNumberFormat="1" applyFont="1" applyBorder="1" applyAlignment="1">
      <alignment horizontal="center" vertical="center"/>
    </xf>
    <xf numFmtId="178" fontId="4" fillId="5" borderId="10" xfId="6" applyFont="1" applyFill="1" applyBorder="1" applyAlignment="1">
      <alignment vertical="center"/>
    </xf>
    <xf numFmtId="9" fontId="4" fillId="0" borderId="10" xfId="2" applyFont="1" applyFill="1" applyBorder="1" applyAlignment="1">
      <alignment horizontal="center" vertical="center"/>
    </xf>
    <xf numFmtId="10" fontId="4" fillId="0" borderId="10" xfId="5" applyNumberFormat="1" applyFont="1" applyFill="1" applyBorder="1" applyAlignment="1">
      <alignment horizontal="center" vertical="center"/>
    </xf>
    <xf numFmtId="9" fontId="4" fillId="6" borderId="10" xfId="2" applyFont="1" applyFill="1" applyBorder="1" applyAlignment="1">
      <alignment horizontal="center" vertical="center"/>
    </xf>
    <xf numFmtId="40" fontId="4" fillId="0" borderId="11" xfId="3" applyFont="1" applyFill="1" applyBorder="1" applyAlignment="1">
      <alignment horizontal="left" vertical="center" wrapText="1"/>
    </xf>
    <xf numFmtId="178" fontId="4" fillId="5" borderId="11" xfId="6" applyFont="1" applyFill="1" applyBorder="1" applyAlignment="1">
      <alignment vertical="center"/>
    </xf>
    <xf numFmtId="9" fontId="4" fillId="0" borderId="11" xfId="2" applyFont="1" applyFill="1" applyBorder="1" applyAlignment="1">
      <alignment horizontal="center" vertical="center"/>
    </xf>
    <xf numFmtId="40" fontId="6" fillId="0" borderId="8" xfId="4" applyNumberFormat="1" applyFont="1" applyBorder="1" applyAlignment="1">
      <alignment horizontal="center" vertical="center"/>
    </xf>
    <xf numFmtId="10" fontId="6" fillId="0" borderId="8" xfId="5" applyNumberFormat="1" applyFont="1" applyBorder="1" applyAlignment="1">
      <alignment horizontal="center" vertical="center"/>
    </xf>
    <xf numFmtId="178" fontId="6" fillId="7" borderId="8" xfId="6" applyNumberFormat="1" applyFont="1" applyFill="1" applyBorder="1" applyAlignment="1">
      <alignment vertical="center"/>
    </xf>
    <xf numFmtId="10" fontId="6" fillId="0" borderId="8" xfId="5" applyNumberFormat="1" applyFont="1" applyFill="1" applyBorder="1" applyAlignment="1">
      <alignment horizontal="center" vertical="center"/>
    </xf>
    <xf numFmtId="0" fontId="6" fillId="0" borderId="5" xfId="4" applyFont="1" applyBorder="1" applyAlignment="1">
      <alignment vertical="center"/>
    </xf>
    <xf numFmtId="0" fontId="6" fillId="0" borderId="4" xfId="4" applyFont="1" applyBorder="1" applyAlignment="1">
      <alignment vertical="center"/>
    </xf>
    <xf numFmtId="0" fontId="6" fillId="0" borderId="0" xfId="4" applyFont="1" applyFill="1" applyBorder="1" applyAlignment="1">
      <alignment vertical="center"/>
    </xf>
    <xf numFmtId="0" fontId="14" fillId="0" borderId="0" xfId="4" applyFont="1" applyAlignment="1">
      <alignment vertical="center"/>
    </xf>
    <xf numFmtId="0" fontId="13" fillId="0" borderId="8" xfId="4" applyFont="1" applyBorder="1" applyAlignment="1">
      <alignment vertical="center"/>
    </xf>
    <xf numFmtId="178" fontId="13" fillId="0" borderId="8" xfId="4" applyNumberFormat="1" applyFont="1" applyBorder="1" applyAlignment="1">
      <alignment vertical="center"/>
    </xf>
    <xf numFmtId="0" fontId="13" fillId="0" borderId="0" xfId="4" applyFont="1" applyAlignment="1">
      <alignment vertical="center"/>
    </xf>
    <xf numFmtId="0" fontId="4" fillId="0" borderId="0" xfId="4" applyFont="1" applyAlignment="1"/>
    <xf numFmtId="178" fontId="4" fillId="0" borderId="0" xfId="4" applyNumberFormat="1" applyFont="1" applyAlignment="1"/>
    <xf numFmtId="14" fontId="4" fillId="0" borderId="13" xfId="4" applyNumberFormat="1" applyFont="1" applyFill="1" applyBorder="1" applyAlignment="1">
      <alignment horizontal="left" vertical="center"/>
    </xf>
    <xf numFmtId="0" fontId="4" fillId="0" borderId="13" xfId="4" applyFont="1" applyFill="1" applyBorder="1" applyAlignment="1">
      <alignment horizontal="center" vertical="center"/>
    </xf>
    <xf numFmtId="0" fontId="6" fillId="0" borderId="13" xfId="4" applyFont="1" applyFill="1" applyBorder="1" applyAlignment="1"/>
    <xf numFmtId="14" fontId="4" fillId="0" borderId="0" xfId="4" applyNumberFormat="1" applyFont="1" applyFill="1" applyBorder="1" applyAlignment="1">
      <alignment horizontal="left" vertical="center"/>
    </xf>
    <xf numFmtId="14" fontId="4" fillId="0" borderId="0" xfId="4" quotePrefix="1" applyNumberFormat="1" applyFont="1" applyFill="1" applyBorder="1" applyAlignment="1">
      <alignment horizontal="center" vertical="center"/>
    </xf>
    <xf numFmtId="0" fontId="6" fillId="0" borderId="0" xfId="4" applyFont="1" applyFill="1" applyBorder="1" applyAlignment="1"/>
    <xf numFmtId="14" fontId="4" fillId="0" borderId="3" xfId="4" applyNumberFormat="1" applyFont="1" applyFill="1" applyBorder="1" applyAlignment="1">
      <alignment horizontal="left" vertical="center"/>
    </xf>
    <xf numFmtId="14" fontId="4" fillId="0" borderId="3" xfId="4" quotePrefix="1" applyNumberFormat="1" applyFont="1" applyFill="1" applyBorder="1" applyAlignment="1">
      <alignment horizontal="center" vertical="center"/>
    </xf>
    <xf numFmtId="0" fontId="6" fillId="0" borderId="3" xfId="4" applyFont="1" applyFill="1" applyBorder="1" applyAlignment="1"/>
    <xf numFmtId="0" fontId="6" fillId="0" borderId="0" xfId="4" applyFont="1" applyAlignment="1">
      <alignment horizontal="left"/>
    </xf>
    <xf numFmtId="14" fontId="4" fillId="0" borderId="0" xfId="4" applyNumberFormat="1" applyFont="1" applyAlignment="1">
      <alignment horizontal="left"/>
    </xf>
    <xf numFmtId="14" fontId="6" fillId="0" borderId="0" xfId="4" applyNumberFormat="1" applyFont="1" applyAlignment="1"/>
    <xf numFmtId="0" fontId="6" fillId="0" borderId="0" xfId="4" applyFont="1" applyAlignment="1"/>
    <xf numFmtId="10" fontId="4" fillId="0" borderId="8" xfId="5" applyNumberFormat="1" applyFont="1" applyBorder="1" applyAlignment="1">
      <alignment horizontal="center" vertical="center"/>
    </xf>
    <xf numFmtId="0" fontId="13" fillId="0" borderId="0" xfId="4" applyFont="1" applyBorder="1" applyAlignment="1">
      <alignment vertical="center"/>
    </xf>
    <xf numFmtId="178" fontId="13" fillId="0" borderId="0" xfId="4" applyNumberFormat="1" applyFont="1" applyBorder="1" applyAlignment="1">
      <alignment vertical="center"/>
    </xf>
    <xf numFmtId="0" fontId="6" fillId="0" borderId="0" xfId="4" applyFont="1"/>
    <xf numFmtId="14" fontId="4" fillId="0" borderId="0" xfId="4" quotePrefix="1" applyNumberFormat="1" applyFont="1" applyAlignment="1">
      <alignment horizontal="left"/>
    </xf>
    <xf numFmtId="14" fontId="4" fillId="0" borderId="0" xfId="4" applyNumberFormat="1" applyFont="1"/>
    <xf numFmtId="0" fontId="6" fillId="8" borderId="4" xfId="4" applyFont="1" applyFill="1" applyBorder="1" applyAlignment="1">
      <alignment horizontal="center" vertical="center"/>
    </xf>
    <xf numFmtId="0" fontId="6" fillId="8" borderId="8" xfId="4" applyFont="1" applyFill="1" applyBorder="1" applyAlignment="1">
      <alignment horizontal="center" vertical="center"/>
    </xf>
    <xf numFmtId="10" fontId="6" fillId="8" borderId="8" xfId="4" applyNumberFormat="1" applyFont="1" applyFill="1" applyBorder="1" applyAlignment="1">
      <alignment horizontal="center" vertical="center"/>
    </xf>
    <xf numFmtId="178" fontId="4" fillId="9" borderId="1" xfId="6" applyFont="1" applyFill="1" applyBorder="1" applyAlignment="1">
      <alignment vertical="center"/>
    </xf>
    <xf numFmtId="178" fontId="4" fillId="9" borderId="10" xfId="6" applyFont="1" applyFill="1" applyBorder="1" applyAlignment="1">
      <alignment vertical="center"/>
    </xf>
    <xf numFmtId="178" fontId="4" fillId="9" borderId="11" xfId="6" applyFont="1" applyFill="1" applyBorder="1" applyAlignment="1">
      <alignment vertical="center"/>
    </xf>
    <xf numFmtId="178" fontId="6" fillId="9" borderId="1" xfId="6" applyFont="1" applyFill="1" applyBorder="1" applyAlignment="1">
      <alignment vertical="center"/>
    </xf>
    <xf numFmtId="0" fontId="8" fillId="0" borderId="0" xfId="0" applyFont="1" applyAlignment="1">
      <alignment horizontal="left" vertical="center"/>
    </xf>
    <xf numFmtId="0" fontId="8" fillId="0" borderId="0" xfId="0" applyFont="1" applyFill="1" applyAlignment="1">
      <alignment horizontal="left" vertical="top"/>
    </xf>
    <xf numFmtId="0" fontId="4" fillId="35" borderId="2" xfId="0" applyFont="1" applyFill="1" applyBorder="1" applyAlignment="1">
      <alignment horizontal="center" vertical="top"/>
    </xf>
    <xf numFmtId="0" fontId="4" fillId="35" borderId="5" xfId="0" applyFont="1" applyFill="1" applyBorder="1" applyAlignment="1">
      <alignment horizontal="center" vertical="top"/>
    </xf>
    <xf numFmtId="0" fontId="4" fillId="35" borderId="9" xfId="0" applyFont="1" applyFill="1" applyBorder="1" applyAlignment="1">
      <alignment horizontal="center" vertical="top"/>
    </xf>
    <xf numFmtId="183" fontId="3" fillId="0" borderId="0" xfId="1" applyNumberFormat="1" applyFont="1" applyAlignment="1">
      <alignment horizontal="center" vertical="center"/>
    </xf>
    <xf numFmtId="183" fontId="11" fillId="0" borderId="0" xfId="1" applyNumberFormat="1" applyFont="1" applyFill="1" applyAlignment="1">
      <alignment horizontal="center" vertical="center"/>
    </xf>
    <xf numFmtId="183" fontId="4" fillId="0" borderId="1" xfId="1" applyNumberFormat="1" applyFont="1" applyFill="1" applyBorder="1" applyAlignment="1">
      <alignment horizontal="center" vertical="center"/>
    </xf>
    <xf numFmtId="183" fontId="4" fillId="0" borderId="10" xfId="1" applyNumberFormat="1" applyFont="1" applyFill="1" applyBorder="1" applyAlignment="1">
      <alignment horizontal="center" vertical="center"/>
    </xf>
    <xf numFmtId="183" fontId="6" fillId="0" borderId="8" xfId="1" applyNumberFormat="1" applyFont="1" applyFill="1" applyBorder="1" applyAlignment="1">
      <alignment horizontal="center" vertical="center"/>
    </xf>
    <xf numFmtId="183" fontId="16" fillId="0" borderId="0" xfId="1" applyNumberFormat="1" applyFont="1" applyBorder="1" applyAlignment="1">
      <alignment vertical="center"/>
    </xf>
    <xf numFmtId="183" fontId="13" fillId="0" borderId="8" xfId="1" applyNumberFormat="1" applyFont="1" applyBorder="1" applyAlignment="1">
      <alignment vertical="center"/>
    </xf>
    <xf numFmtId="183" fontId="14" fillId="0" borderId="0" xfId="1" applyNumberFormat="1" applyFont="1" applyAlignment="1"/>
    <xf numFmtId="183" fontId="6" fillId="0" borderId="13" xfId="1" applyNumberFormat="1" applyFont="1" applyFill="1" applyBorder="1" applyAlignment="1"/>
    <xf numFmtId="183" fontId="6" fillId="0" borderId="0" xfId="1" applyNumberFormat="1" applyFont="1" applyFill="1" applyBorder="1" applyAlignment="1"/>
    <xf numFmtId="183" fontId="6" fillId="0" borderId="3" xfId="1" applyNumberFormat="1" applyFont="1" applyFill="1" applyBorder="1" applyAlignment="1"/>
    <xf numFmtId="183" fontId="16" fillId="0" borderId="0" xfId="1" applyNumberFormat="1" applyFont="1" applyAlignment="1"/>
    <xf numFmtId="183" fontId="4" fillId="0" borderId="11" xfId="1" applyNumberFormat="1" applyFont="1" applyFill="1" applyBorder="1" applyAlignment="1">
      <alignment horizontal="center" vertical="center"/>
    </xf>
    <xf numFmtId="183" fontId="14" fillId="0" borderId="0" xfId="1" applyNumberFormat="1" applyFont="1" applyAlignment="1">
      <alignment vertical="center"/>
    </xf>
    <xf numFmtId="183" fontId="14" fillId="0" borderId="0" xfId="1" applyNumberFormat="1" applyFont="1"/>
    <xf numFmtId="183" fontId="4" fillId="0" borderId="8" xfId="1" applyNumberFormat="1" applyFont="1" applyFill="1" applyBorder="1" applyAlignment="1">
      <alignment horizontal="center" vertical="center"/>
    </xf>
    <xf numFmtId="183" fontId="4" fillId="0" borderId="0" xfId="1" applyNumberFormat="1" applyFont="1"/>
    <xf numFmtId="179" fontId="55" fillId="0" borderId="0" xfId="4" applyNumberFormat="1" applyFont="1" applyFill="1" applyAlignment="1">
      <alignment horizontal="left" vertical="center"/>
    </xf>
    <xf numFmtId="183" fontId="6" fillId="36" borderId="8" xfId="1" applyNumberFormat="1" applyFont="1" applyFill="1" applyBorder="1" applyAlignment="1">
      <alignment horizontal="center" vertical="center" wrapText="1"/>
    </xf>
    <xf numFmtId="0" fontId="5" fillId="2" borderId="0" xfId="4" applyFont="1" applyFill="1" applyBorder="1" applyAlignment="1">
      <alignment horizontal="center" vertical="center"/>
    </xf>
    <xf numFmtId="0" fontId="56" fillId="36" borderId="6" xfId="0" applyFont="1" applyFill="1" applyBorder="1" applyAlignment="1">
      <alignment horizontal="center" vertical="top"/>
    </xf>
    <xf numFmtId="0" fontId="15" fillId="3" borderId="0" xfId="4" applyFont="1" applyFill="1" applyBorder="1" applyAlignment="1">
      <alignment horizontal="center" vertical="center"/>
    </xf>
    <xf numFmtId="0" fontId="6" fillId="0" borderId="0" xfId="4" applyFont="1" applyBorder="1" applyAlignment="1">
      <alignment horizontal="center" vertical="center"/>
    </xf>
    <xf numFmtId="0" fontId="58" fillId="35" borderId="8" xfId="0" applyFont="1" applyFill="1" applyBorder="1" applyAlignment="1">
      <alignment horizontal="left" vertical="top" wrapText="1"/>
    </xf>
    <xf numFmtId="0" fontId="62" fillId="35" borderId="8" xfId="0" applyFont="1" applyFill="1" applyBorder="1" applyAlignment="1">
      <alignment horizontal="left" vertical="top" wrapText="1"/>
    </xf>
    <xf numFmtId="0" fontId="4" fillId="35" borderId="2" xfId="0" applyFont="1" applyFill="1" applyBorder="1" applyAlignment="1">
      <alignment horizontal="center" vertical="top"/>
    </xf>
    <xf numFmtId="0" fontId="4" fillId="35" borderId="7" xfId="0" applyFont="1" applyFill="1" applyBorder="1" applyAlignment="1">
      <alignment horizontal="center" vertical="top"/>
    </xf>
    <xf numFmtId="183" fontId="4" fillId="35" borderId="2" xfId="1" applyNumberFormat="1" applyFont="1" applyFill="1" applyBorder="1" applyAlignment="1">
      <alignment horizontal="center" vertical="center" wrapText="1"/>
    </xf>
    <xf numFmtId="183" fontId="4" fillId="35" borderId="7" xfId="1" applyNumberFormat="1" applyFont="1" applyFill="1" applyBorder="1" applyAlignment="1">
      <alignment horizontal="center" vertical="center" wrapText="1"/>
    </xf>
    <xf numFmtId="183" fontId="4" fillId="35" borderId="9" xfId="1" applyNumberFormat="1" applyFont="1" applyFill="1" applyBorder="1" applyAlignment="1">
      <alignment horizontal="center" vertical="center" wrapText="1"/>
    </xf>
    <xf numFmtId="183" fontId="59" fillId="34" borderId="8" xfId="1" applyNumberFormat="1" applyFont="1" applyFill="1" applyBorder="1" applyAlignment="1">
      <alignment horizontal="center" vertical="center" wrapText="1"/>
    </xf>
    <xf numFmtId="183" fontId="54" fillId="34" borderId="2" xfId="1" applyNumberFormat="1" applyFont="1" applyFill="1" applyBorder="1" applyAlignment="1">
      <alignment horizontal="center" vertical="center" wrapText="1"/>
    </xf>
    <xf numFmtId="0" fontId="58" fillId="35" borderId="2" xfId="0" applyFont="1" applyFill="1" applyBorder="1" applyAlignment="1">
      <alignment horizontal="center" vertical="top" wrapText="1"/>
    </xf>
    <xf numFmtId="0" fontId="58" fillId="35" borderId="7" xfId="0" applyFont="1" applyFill="1" applyBorder="1" applyAlignment="1">
      <alignment horizontal="center" vertical="top" wrapText="1"/>
    </xf>
    <xf numFmtId="0" fontId="58" fillId="35" borderId="9" xfId="0" applyFont="1" applyFill="1" applyBorder="1" applyAlignment="1">
      <alignment horizontal="center" vertical="top" wrapText="1"/>
    </xf>
    <xf numFmtId="183" fontId="6" fillId="0" borderId="2" xfId="1" applyNumberFormat="1" applyFont="1" applyBorder="1" applyAlignment="1">
      <alignment horizontal="center" vertical="center"/>
    </xf>
    <xf numFmtId="183" fontId="6" fillId="0" borderId="9" xfId="1" applyNumberFormat="1" applyFont="1" applyBorder="1" applyAlignment="1">
      <alignment horizontal="center" vertical="center"/>
    </xf>
    <xf numFmtId="183" fontId="64" fillId="35" borderId="2" xfId="1" applyNumberFormat="1" applyFont="1" applyFill="1" applyBorder="1" applyAlignment="1">
      <alignment horizontal="center" vertical="center" wrapText="1"/>
    </xf>
    <xf numFmtId="183" fontId="65" fillId="35" borderId="7" xfId="1" applyNumberFormat="1" applyFont="1" applyFill="1" applyBorder="1" applyAlignment="1">
      <alignment horizontal="center" vertical="center" wrapText="1"/>
    </xf>
    <xf numFmtId="0" fontId="60" fillId="34" borderId="8" xfId="0" applyFont="1" applyFill="1" applyBorder="1" applyAlignment="1">
      <alignment horizontal="center" vertical="center"/>
    </xf>
    <xf numFmtId="0" fontId="53" fillId="34" borderId="2" xfId="0" applyFont="1" applyFill="1" applyBorder="1" applyAlignment="1">
      <alignment horizontal="center" vertical="center"/>
    </xf>
    <xf numFmtId="0" fontId="60" fillId="34" borderId="8" xfId="0" applyFont="1" applyFill="1" applyBorder="1" applyAlignment="1">
      <alignment horizontal="center" vertical="center" wrapText="1"/>
    </xf>
    <xf numFmtId="0" fontId="53" fillId="34" borderId="5" xfId="0" applyFont="1" applyFill="1" applyBorder="1" applyAlignment="1">
      <alignment horizontal="center" vertical="center"/>
    </xf>
    <xf numFmtId="0" fontId="53" fillId="34" borderId="12" xfId="0" applyFont="1" applyFill="1" applyBorder="1" applyAlignment="1">
      <alignment horizontal="center" vertical="center"/>
    </xf>
    <xf numFmtId="0" fontId="59" fillId="34" borderId="8" xfId="0" applyFont="1" applyFill="1" applyBorder="1" applyAlignment="1">
      <alignment horizontal="center" vertical="center" wrapText="1"/>
    </xf>
    <xf numFmtId="0" fontId="54" fillId="34" borderId="2" xfId="0" applyFont="1" applyFill="1" applyBorder="1" applyAlignment="1">
      <alignment horizontal="center" vertical="center" wrapText="1"/>
    </xf>
    <xf numFmtId="0" fontId="6" fillId="0" borderId="2" xfId="4" applyFont="1" applyBorder="1" applyAlignment="1">
      <alignment horizontal="center" vertical="center"/>
    </xf>
    <xf numFmtId="0" fontId="6" fillId="0" borderId="9" xfId="4" applyFont="1" applyBorder="1" applyAlignment="1">
      <alignment horizontal="center" vertical="center"/>
    </xf>
    <xf numFmtId="0" fontId="15" fillId="3" borderId="3" xfId="4" applyFont="1" applyFill="1" applyBorder="1" applyAlignment="1">
      <alignment horizontal="center" vertical="center"/>
    </xf>
    <xf numFmtId="0" fontId="6" fillId="0" borderId="7" xfId="4" applyFont="1" applyBorder="1" applyAlignment="1">
      <alignment horizontal="center" vertical="center"/>
    </xf>
    <xf numFmtId="0" fontId="6" fillId="0" borderId="2" xfId="4" applyFont="1" applyBorder="1" applyAlignment="1">
      <alignment horizontal="center" vertical="center" wrapText="1"/>
    </xf>
    <xf numFmtId="0" fontId="6" fillId="0" borderId="7" xfId="4" applyFont="1" applyBorder="1" applyAlignment="1">
      <alignment horizontal="center" vertical="center" wrapText="1"/>
    </xf>
    <xf numFmtId="0" fontId="6" fillId="0" borderId="9" xfId="4" applyFont="1" applyBorder="1" applyAlignment="1">
      <alignment horizontal="center" vertical="center" wrapText="1"/>
    </xf>
    <xf numFmtId="0" fontId="6" fillId="0" borderId="5" xfId="4" applyFont="1" applyBorder="1" applyAlignment="1">
      <alignment horizontal="center" vertical="center"/>
    </xf>
    <xf numFmtId="0" fontId="6" fillId="0" borderId="4" xfId="4" applyFont="1" applyBorder="1" applyAlignment="1">
      <alignment horizontal="center" vertical="center"/>
    </xf>
    <xf numFmtId="0" fontId="6" fillId="0" borderId="6" xfId="4" applyFont="1" applyBorder="1" applyAlignment="1">
      <alignment horizontal="center" vertical="center"/>
    </xf>
    <xf numFmtId="0" fontId="61" fillId="2" borderId="0" xfId="4" applyFont="1" applyFill="1" applyBorder="1" applyAlignment="1">
      <alignment horizontal="center" vertical="center"/>
    </xf>
    <xf numFmtId="0" fontId="5" fillId="2" borderId="0" xfId="4" applyFont="1" applyFill="1" applyBorder="1" applyAlignment="1">
      <alignment horizontal="center" vertical="center"/>
    </xf>
    <xf numFmtId="0" fontId="63" fillId="36" borderId="5" xfId="0" applyFont="1" applyFill="1" applyBorder="1" applyAlignment="1">
      <alignment horizontal="right" vertical="top"/>
    </xf>
    <xf numFmtId="0" fontId="56" fillId="36" borderId="4" xfId="0" applyFont="1" applyFill="1" applyBorder="1" applyAlignment="1">
      <alignment horizontal="right" vertical="top"/>
    </xf>
    <xf numFmtId="0" fontId="56" fillId="36" borderId="6" xfId="0" applyFont="1" applyFill="1" applyBorder="1" applyAlignment="1">
      <alignment horizontal="right" vertical="top"/>
    </xf>
    <xf numFmtId="0" fontId="6" fillId="0" borderId="12" xfId="4" applyFont="1" applyFill="1" applyBorder="1" applyAlignment="1">
      <alignment horizontal="left" vertical="center"/>
    </xf>
    <xf numFmtId="0" fontId="6" fillId="0" borderId="14" xfId="4" applyFont="1" applyFill="1" applyBorder="1" applyAlignment="1">
      <alignment horizontal="left" vertical="center"/>
    </xf>
    <xf numFmtId="0" fontId="6" fillId="0" borderId="15" xfId="4" applyFont="1" applyFill="1" applyBorder="1" applyAlignment="1">
      <alignment horizontal="left" vertical="center"/>
    </xf>
  </cellXfs>
  <cellStyles count="346">
    <cellStyle name="20% - ส่วนที่ถูกเน้น1 2" xfId="7" xr:uid="{00000000-0005-0000-0000-000000000000}"/>
    <cellStyle name="20% - ส่วนที่ถูกเน้น2 2" xfId="8" xr:uid="{00000000-0005-0000-0000-000001000000}"/>
    <cellStyle name="20% - ส่วนที่ถูกเน้น3 2" xfId="9" xr:uid="{00000000-0005-0000-0000-000002000000}"/>
    <cellStyle name="20% - ส่วนที่ถูกเน้น4 2" xfId="10" xr:uid="{00000000-0005-0000-0000-000003000000}"/>
    <cellStyle name="20% - ส่วนที่ถูกเน้น5 2" xfId="11" xr:uid="{00000000-0005-0000-0000-000004000000}"/>
    <cellStyle name="20% - ส่วนที่ถูกเน้น6 2" xfId="12" xr:uid="{00000000-0005-0000-0000-000005000000}"/>
    <cellStyle name="40% - ส่วนที่ถูกเน้น1 2" xfId="13" xr:uid="{00000000-0005-0000-0000-000006000000}"/>
    <cellStyle name="40% - ส่วนที่ถูกเน้น2 2" xfId="14" xr:uid="{00000000-0005-0000-0000-000007000000}"/>
    <cellStyle name="40% - ส่วนที่ถูกเน้น3 2" xfId="15" xr:uid="{00000000-0005-0000-0000-000008000000}"/>
    <cellStyle name="40% - ส่วนที่ถูกเน้น4 2" xfId="16" xr:uid="{00000000-0005-0000-0000-000009000000}"/>
    <cellStyle name="40% - ส่วนที่ถูกเน้น5 2" xfId="17" xr:uid="{00000000-0005-0000-0000-00000A000000}"/>
    <cellStyle name="40% - ส่วนที่ถูกเน้น6 2" xfId="18" xr:uid="{00000000-0005-0000-0000-00000B000000}"/>
    <cellStyle name="60% - ส่วนที่ถูกเน้น1 2" xfId="19" xr:uid="{00000000-0005-0000-0000-00000C000000}"/>
    <cellStyle name="60% - ส่วนที่ถูกเน้น2 2" xfId="20" xr:uid="{00000000-0005-0000-0000-00000D000000}"/>
    <cellStyle name="60% - ส่วนที่ถูกเน้น3 2" xfId="21" xr:uid="{00000000-0005-0000-0000-00000E000000}"/>
    <cellStyle name="60% - ส่วนที่ถูกเน้น4 2" xfId="22" xr:uid="{00000000-0005-0000-0000-00000F000000}"/>
    <cellStyle name="60% - ส่วนที่ถูกเน้น5 2" xfId="23" xr:uid="{00000000-0005-0000-0000-000010000000}"/>
    <cellStyle name="60% - ส่วนที่ถูกเน้น6 2" xfId="24" xr:uid="{00000000-0005-0000-0000-000011000000}"/>
    <cellStyle name="Charles" xfId="25" xr:uid="{00000000-0005-0000-0000-000012000000}"/>
    <cellStyle name="Comma  - Style1" xfId="26" xr:uid="{00000000-0005-0000-0000-000014000000}"/>
    <cellStyle name="Comma  - Style1 2" xfId="27" xr:uid="{00000000-0005-0000-0000-000015000000}"/>
    <cellStyle name="Comma  - Style2" xfId="28" xr:uid="{00000000-0005-0000-0000-000016000000}"/>
    <cellStyle name="Comma  - Style2 2" xfId="29" xr:uid="{00000000-0005-0000-0000-000017000000}"/>
    <cellStyle name="Comma  - Style3" xfId="30" xr:uid="{00000000-0005-0000-0000-000018000000}"/>
    <cellStyle name="Comma  - Style3 2" xfId="31" xr:uid="{00000000-0005-0000-0000-000019000000}"/>
    <cellStyle name="Comma  - Style4" xfId="32" xr:uid="{00000000-0005-0000-0000-00001A000000}"/>
    <cellStyle name="Comma  - Style4 2" xfId="33" xr:uid="{00000000-0005-0000-0000-00001B000000}"/>
    <cellStyle name="Comma  - Style5" xfId="34" xr:uid="{00000000-0005-0000-0000-00001C000000}"/>
    <cellStyle name="Comma  - Style5 2" xfId="35" xr:uid="{00000000-0005-0000-0000-00001D000000}"/>
    <cellStyle name="Comma  - Style6" xfId="36" xr:uid="{00000000-0005-0000-0000-00001E000000}"/>
    <cellStyle name="Comma  - Style6 2" xfId="37" xr:uid="{00000000-0005-0000-0000-00001F000000}"/>
    <cellStyle name="Comma  - Style7" xfId="38" xr:uid="{00000000-0005-0000-0000-000020000000}"/>
    <cellStyle name="Comma  - Style7 2" xfId="39" xr:uid="{00000000-0005-0000-0000-000021000000}"/>
    <cellStyle name="Comma  - Style8" xfId="40" xr:uid="{00000000-0005-0000-0000-000022000000}"/>
    <cellStyle name="Comma  - Style8 2" xfId="41" xr:uid="{00000000-0005-0000-0000-000023000000}"/>
    <cellStyle name="Comma  - ต้นแบบ1" xfId="42" xr:uid="{00000000-0005-0000-0000-000024000000}"/>
    <cellStyle name="Comma  - ต้นแบบ2" xfId="43" xr:uid="{00000000-0005-0000-0000-000025000000}"/>
    <cellStyle name="Comma  - ต้นแบบ3" xfId="44" xr:uid="{00000000-0005-0000-0000-000026000000}"/>
    <cellStyle name="Comma  - ต้นแบบ4" xfId="45" xr:uid="{00000000-0005-0000-0000-000027000000}"/>
    <cellStyle name="Comma  - ต้นแบบ5" xfId="46" xr:uid="{00000000-0005-0000-0000-000028000000}"/>
    <cellStyle name="Comma  - ต้นแบบ6" xfId="47" xr:uid="{00000000-0005-0000-0000-000029000000}"/>
    <cellStyle name="Comma  - ต้นแบบ7" xfId="48" xr:uid="{00000000-0005-0000-0000-00002A000000}"/>
    <cellStyle name="Comma  - ต้นแบบ8" xfId="49" xr:uid="{00000000-0005-0000-0000-00002B000000}"/>
    <cellStyle name="Comma 10" xfId="50" xr:uid="{00000000-0005-0000-0000-00002C000000}"/>
    <cellStyle name="Comma 11" xfId="51" xr:uid="{00000000-0005-0000-0000-00002D000000}"/>
    <cellStyle name="Comma 11 2" xfId="52" xr:uid="{00000000-0005-0000-0000-00002E000000}"/>
    <cellStyle name="Comma 11 2 2" xfId="53" xr:uid="{00000000-0005-0000-0000-00002F000000}"/>
    <cellStyle name="Comma 11 2 3" xfId="54" xr:uid="{00000000-0005-0000-0000-000030000000}"/>
    <cellStyle name="Comma 11 2 3 2" xfId="55" xr:uid="{00000000-0005-0000-0000-000031000000}"/>
    <cellStyle name="Comma 11 3" xfId="56" xr:uid="{00000000-0005-0000-0000-000032000000}"/>
    <cellStyle name="Comma 12" xfId="57" xr:uid="{00000000-0005-0000-0000-000033000000}"/>
    <cellStyle name="Comma 12 2" xfId="58" xr:uid="{00000000-0005-0000-0000-000034000000}"/>
    <cellStyle name="Comma 12 2 2" xfId="59" xr:uid="{00000000-0005-0000-0000-000035000000}"/>
    <cellStyle name="Comma 12 3" xfId="60" xr:uid="{00000000-0005-0000-0000-000036000000}"/>
    <cellStyle name="Comma 12 4" xfId="61" xr:uid="{00000000-0005-0000-0000-000037000000}"/>
    <cellStyle name="Comma 12 4 2" xfId="62" xr:uid="{00000000-0005-0000-0000-000038000000}"/>
    <cellStyle name="Comma 13" xfId="63" xr:uid="{00000000-0005-0000-0000-000039000000}"/>
    <cellStyle name="Comma 13 2" xfId="64" xr:uid="{00000000-0005-0000-0000-00003A000000}"/>
    <cellStyle name="Comma 14" xfId="65" xr:uid="{00000000-0005-0000-0000-00003B000000}"/>
    <cellStyle name="Comma 14 2" xfId="66" xr:uid="{00000000-0005-0000-0000-00003C000000}"/>
    <cellStyle name="Comma 15" xfId="67" xr:uid="{00000000-0005-0000-0000-00003D000000}"/>
    <cellStyle name="Comma 15 2" xfId="68" xr:uid="{00000000-0005-0000-0000-00003E000000}"/>
    <cellStyle name="Comma 16" xfId="69" xr:uid="{00000000-0005-0000-0000-00003F000000}"/>
    <cellStyle name="Comma 16 2" xfId="70" xr:uid="{00000000-0005-0000-0000-000040000000}"/>
    <cellStyle name="Comma 17" xfId="71" xr:uid="{00000000-0005-0000-0000-000041000000}"/>
    <cellStyle name="Comma 17 2" xfId="72" xr:uid="{00000000-0005-0000-0000-000042000000}"/>
    <cellStyle name="Comma 18" xfId="73" xr:uid="{00000000-0005-0000-0000-000043000000}"/>
    <cellStyle name="Comma 18 2" xfId="74" xr:uid="{00000000-0005-0000-0000-000044000000}"/>
    <cellStyle name="Comma 18 2 2" xfId="75" xr:uid="{00000000-0005-0000-0000-000045000000}"/>
    <cellStyle name="Comma 18 3" xfId="76" xr:uid="{00000000-0005-0000-0000-000046000000}"/>
    <cellStyle name="Comma 19" xfId="77" xr:uid="{00000000-0005-0000-0000-000047000000}"/>
    <cellStyle name="Comma 19 2" xfId="78" xr:uid="{00000000-0005-0000-0000-000048000000}"/>
    <cellStyle name="Comma 2" xfId="79" xr:uid="{00000000-0005-0000-0000-000049000000}"/>
    <cellStyle name="Comma 2 2" xfId="80" xr:uid="{00000000-0005-0000-0000-00004A000000}"/>
    <cellStyle name="Comma 2 2 10" xfId="81" xr:uid="{00000000-0005-0000-0000-00004B000000}"/>
    <cellStyle name="Comma 2 2 11" xfId="82" xr:uid="{00000000-0005-0000-0000-00004C000000}"/>
    <cellStyle name="Comma 2 2 12" xfId="83" xr:uid="{00000000-0005-0000-0000-00004D000000}"/>
    <cellStyle name="Comma 2 2 13" xfId="84" xr:uid="{00000000-0005-0000-0000-00004E000000}"/>
    <cellStyle name="Comma 2 2 14" xfId="85" xr:uid="{00000000-0005-0000-0000-00004F000000}"/>
    <cellStyle name="Comma 2 2 15" xfId="86" xr:uid="{00000000-0005-0000-0000-000050000000}"/>
    <cellStyle name="Comma 2 2 16" xfId="87" xr:uid="{00000000-0005-0000-0000-000051000000}"/>
    <cellStyle name="Comma 2 2 17" xfId="88" xr:uid="{00000000-0005-0000-0000-000052000000}"/>
    <cellStyle name="Comma 2 2 18" xfId="89" xr:uid="{00000000-0005-0000-0000-000053000000}"/>
    <cellStyle name="Comma 2 2 19" xfId="6" xr:uid="{00000000-0005-0000-0000-000054000000}"/>
    <cellStyle name="Comma 2 2 2" xfId="90" xr:uid="{00000000-0005-0000-0000-000055000000}"/>
    <cellStyle name="Comma 2 2 3" xfId="91" xr:uid="{00000000-0005-0000-0000-000056000000}"/>
    <cellStyle name="Comma 2 2 3 2" xfId="92" xr:uid="{00000000-0005-0000-0000-000057000000}"/>
    <cellStyle name="Comma 2 2 4" xfId="93" xr:uid="{00000000-0005-0000-0000-000058000000}"/>
    <cellStyle name="Comma 2 2 5" xfId="94" xr:uid="{00000000-0005-0000-0000-000059000000}"/>
    <cellStyle name="Comma 2 2 6" xfId="95" xr:uid="{00000000-0005-0000-0000-00005A000000}"/>
    <cellStyle name="Comma 2 2 7" xfId="96" xr:uid="{00000000-0005-0000-0000-00005B000000}"/>
    <cellStyle name="Comma 2 2 8" xfId="97" xr:uid="{00000000-0005-0000-0000-00005C000000}"/>
    <cellStyle name="Comma 2 2 9" xfId="98" xr:uid="{00000000-0005-0000-0000-00005D000000}"/>
    <cellStyle name="Comma 2 3" xfId="99" xr:uid="{00000000-0005-0000-0000-00005E000000}"/>
    <cellStyle name="Comma 2 3 2" xfId="100" xr:uid="{00000000-0005-0000-0000-00005F000000}"/>
    <cellStyle name="Comma 2 3 2 2" xfId="101" xr:uid="{00000000-0005-0000-0000-000060000000}"/>
    <cellStyle name="Comma 2 4" xfId="102" xr:uid="{00000000-0005-0000-0000-000061000000}"/>
    <cellStyle name="Comma 2 5" xfId="103" xr:uid="{00000000-0005-0000-0000-000062000000}"/>
    <cellStyle name="Comma 20" xfId="104" xr:uid="{00000000-0005-0000-0000-000063000000}"/>
    <cellStyle name="Comma 20 2" xfId="105" xr:uid="{00000000-0005-0000-0000-000064000000}"/>
    <cellStyle name="Comma 21" xfId="106" xr:uid="{00000000-0005-0000-0000-000065000000}"/>
    <cellStyle name="Comma 21 2" xfId="107" xr:uid="{00000000-0005-0000-0000-000066000000}"/>
    <cellStyle name="Comma 22" xfId="108" xr:uid="{00000000-0005-0000-0000-000067000000}"/>
    <cellStyle name="Comma 22 2" xfId="109" xr:uid="{00000000-0005-0000-0000-000068000000}"/>
    <cellStyle name="Comma 23" xfId="110" xr:uid="{00000000-0005-0000-0000-000069000000}"/>
    <cellStyle name="Comma 23 2" xfId="111" xr:uid="{00000000-0005-0000-0000-00006A000000}"/>
    <cellStyle name="Comma 24" xfId="112" xr:uid="{00000000-0005-0000-0000-00006B000000}"/>
    <cellStyle name="Comma 24 2" xfId="113" xr:uid="{00000000-0005-0000-0000-00006C000000}"/>
    <cellStyle name="Comma 25" xfId="114" xr:uid="{00000000-0005-0000-0000-00006D000000}"/>
    <cellStyle name="Comma 25 2" xfId="115" xr:uid="{00000000-0005-0000-0000-00006E000000}"/>
    <cellStyle name="Comma 26" xfId="116" xr:uid="{00000000-0005-0000-0000-00006F000000}"/>
    <cellStyle name="Comma 27" xfId="117" xr:uid="{00000000-0005-0000-0000-000070000000}"/>
    <cellStyle name="Comma 28" xfId="118" xr:uid="{00000000-0005-0000-0000-000071000000}"/>
    <cellStyle name="Comma 29" xfId="119" xr:uid="{00000000-0005-0000-0000-000072000000}"/>
    <cellStyle name="Comma 3" xfId="120" xr:uid="{00000000-0005-0000-0000-000073000000}"/>
    <cellStyle name="Comma 3 2" xfId="121" xr:uid="{00000000-0005-0000-0000-000074000000}"/>
    <cellStyle name="Comma 3 2 2" xfId="122" xr:uid="{00000000-0005-0000-0000-000075000000}"/>
    <cellStyle name="Comma 3 3" xfId="123" xr:uid="{00000000-0005-0000-0000-000076000000}"/>
    <cellStyle name="Comma 3 4" xfId="124" xr:uid="{00000000-0005-0000-0000-000077000000}"/>
    <cellStyle name="Comma 3 5" xfId="125" xr:uid="{00000000-0005-0000-0000-000078000000}"/>
    <cellStyle name="Comma 3 6" xfId="126" xr:uid="{00000000-0005-0000-0000-000079000000}"/>
    <cellStyle name="Comma 3 6 2" xfId="127" xr:uid="{00000000-0005-0000-0000-00007A000000}"/>
    <cellStyle name="Comma 30" xfId="128" xr:uid="{00000000-0005-0000-0000-00007B000000}"/>
    <cellStyle name="Comma 31" xfId="129" xr:uid="{00000000-0005-0000-0000-00007C000000}"/>
    <cellStyle name="Comma 32" xfId="130" xr:uid="{00000000-0005-0000-0000-00007D000000}"/>
    <cellStyle name="Comma 33" xfId="131" xr:uid="{00000000-0005-0000-0000-00007E000000}"/>
    <cellStyle name="Comma 34" xfId="132" xr:uid="{00000000-0005-0000-0000-00007F000000}"/>
    <cellStyle name="Comma 35" xfId="133" xr:uid="{00000000-0005-0000-0000-000080000000}"/>
    <cellStyle name="Comma 36" xfId="134" xr:uid="{00000000-0005-0000-0000-000081000000}"/>
    <cellStyle name="Comma 37" xfId="135" xr:uid="{00000000-0005-0000-0000-000082000000}"/>
    <cellStyle name="Comma 4" xfId="136" xr:uid="{00000000-0005-0000-0000-000083000000}"/>
    <cellStyle name="Comma 4 2" xfId="137" xr:uid="{00000000-0005-0000-0000-000084000000}"/>
    <cellStyle name="Comma 5" xfId="138" xr:uid="{00000000-0005-0000-0000-000085000000}"/>
    <cellStyle name="Comma 58" xfId="139" xr:uid="{00000000-0005-0000-0000-000086000000}"/>
    <cellStyle name="Comma 6" xfId="140" xr:uid="{00000000-0005-0000-0000-000087000000}"/>
    <cellStyle name="Comma 7" xfId="141" xr:uid="{00000000-0005-0000-0000-000088000000}"/>
    <cellStyle name="Comma 8" xfId="142" xr:uid="{00000000-0005-0000-0000-000089000000}"/>
    <cellStyle name="Comma 9" xfId="143" xr:uid="{00000000-0005-0000-0000-00008A000000}"/>
    <cellStyle name="comma zerodec" xfId="144" xr:uid="{00000000-0005-0000-0000-00008B000000}"/>
    <cellStyle name="Currency1" xfId="145" xr:uid="{00000000-0005-0000-0000-00008C000000}"/>
    <cellStyle name="Currency1 2" xfId="146" xr:uid="{00000000-0005-0000-0000-00008D000000}"/>
    <cellStyle name="Date" xfId="147" xr:uid="{00000000-0005-0000-0000-00008E000000}"/>
    <cellStyle name="Dollar (zero dec)" xfId="148" xr:uid="{00000000-0005-0000-0000-00008F000000}"/>
    <cellStyle name="Dollar (zero dec) 2" xfId="149" xr:uid="{00000000-0005-0000-0000-000090000000}"/>
    <cellStyle name="Fixed" xfId="150" xr:uid="{00000000-0005-0000-0000-000091000000}"/>
    <cellStyle name="Grey" xfId="151" xr:uid="{00000000-0005-0000-0000-000092000000}"/>
    <cellStyle name="Grey 2" xfId="152" xr:uid="{00000000-0005-0000-0000-000093000000}"/>
    <cellStyle name="HEADING1" xfId="153" xr:uid="{00000000-0005-0000-0000-000094000000}"/>
    <cellStyle name="HEADING2" xfId="154" xr:uid="{00000000-0005-0000-0000-000095000000}"/>
    <cellStyle name="Hyperlink 2" xfId="155" xr:uid="{00000000-0005-0000-0000-000096000000}"/>
    <cellStyle name="Input [yellow]" xfId="156" xr:uid="{00000000-0005-0000-0000-000097000000}"/>
    <cellStyle name="Input [yellow] 2" xfId="157" xr:uid="{00000000-0005-0000-0000-000098000000}"/>
    <cellStyle name="Migliaia (0)" xfId="158" xr:uid="{00000000-0005-0000-0000-000099000000}"/>
    <cellStyle name="no dec" xfId="159" xr:uid="{00000000-0005-0000-0000-00009A000000}"/>
    <cellStyle name="Normal - Style1" xfId="160" xr:uid="{00000000-0005-0000-0000-00009C000000}"/>
    <cellStyle name="Normal 10" xfId="161" xr:uid="{00000000-0005-0000-0000-00009D000000}"/>
    <cellStyle name="Normal 11" xfId="162" xr:uid="{00000000-0005-0000-0000-00009E000000}"/>
    <cellStyle name="Normal 11 2" xfId="163" xr:uid="{00000000-0005-0000-0000-00009F000000}"/>
    <cellStyle name="Normal 12" xfId="164" xr:uid="{00000000-0005-0000-0000-0000A0000000}"/>
    <cellStyle name="Normal 13" xfId="165" xr:uid="{00000000-0005-0000-0000-0000A1000000}"/>
    <cellStyle name="Normal 14" xfId="166" xr:uid="{00000000-0005-0000-0000-0000A2000000}"/>
    <cellStyle name="Normal 15" xfId="167" xr:uid="{00000000-0005-0000-0000-0000A3000000}"/>
    <cellStyle name="Normal 17 4" xfId="168" xr:uid="{00000000-0005-0000-0000-0000A4000000}"/>
    <cellStyle name="Normal 2" xfId="169" xr:uid="{00000000-0005-0000-0000-0000A5000000}"/>
    <cellStyle name="Normal 2 2" xfId="170" xr:uid="{00000000-0005-0000-0000-0000A6000000}"/>
    <cellStyle name="Normal 2 2 2" xfId="171" xr:uid="{00000000-0005-0000-0000-0000A7000000}"/>
    <cellStyle name="Normal 2 2 3" xfId="4" xr:uid="{00000000-0005-0000-0000-0000A8000000}"/>
    <cellStyle name="Normal 2 3" xfId="172" xr:uid="{00000000-0005-0000-0000-0000A9000000}"/>
    <cellStyle name="Normal 2 3 2" xfId="173" xr:uid="{00000000-0005-0000-0000-0000AA000000}"/>
    <cellStyle name="Normal 2 3 3" xfId="174" xr:uid="{00000000-0005-0000-0000-0000AB000000}"/>
    <cellStyle name="Normal 2 3 4" xfId="175" xr:uid="{00000000-0005-0000-0000-0000AC000000}"/>
    <cellStyle name="Normal 2 4" xfId="176" xr:uid="{00000000-0005-0000-0000-0000AD000000}"/>
    <cellStyle name="Normal 2 4 2" xfId="177" xr:uid="{00000000-0005-0000-0000-0000AE000000}"/>
    <cellStyle name="Normal 2 5" xfId="178" xr:uid="{00000000-0005-0000-0000-0000AF000000}"/>
    <cellStyle name="Normal 2 6" xfId="179" xr:uid="{00000000-0005-0000-0000-0000B0000000}"/>
    <cellStyle name="Normal 2_Energy Balance 35000 TCD Revise25" xfId="180" xr:uid="{00000000-0005-0000-0000-0000B1000000}"/>
    <cellStyle name="Normal 3" xfId="181" xr:uid="{00000000-0005-0000-0000-0000B2000000}"/>
    <cellStyle name="Normal 3 2" xfId="182" xr:uid="{00000000-0005-0000-0000-0000B3000000}"/>
    <cellStyle name="Normal 4" xfId="183" xr:uid="{00000000-0005-0000-0000-0000B4000000}"/>
    <cellStyle name="Normal 4 2" xfId="184" xr:uid="{00000000-0005-0000-0000-0000B5000000}"/>
    <cellStyle name="Normal 4 3" xfId="3" xr:uid="{00000000-0005-0000-0000-0000B6000000}"/>
    <cellStyle name="Normal 5" xfId="185" xr:uid="{00000000-0005-0000-0000-0000B7000000}"/>
    <cellStyle name="Normal 6" xfId="186" xr:uid="{00000000-0005-0000-0000-0000B8000000}"/>
    <cellStyle name="Normal 7" xfId="187" xr:uid="{00000000-0005-0000-0000-0000B9000000}"/>
    <cellStyle name="Normal 8" xfId="188" xr:uid="{00000000-0005-0000-0000-0000BA000000}"/>
    <cellStyle name="Normal 9" xfId="189" xr:uid="{00000000-0005-0000-0000-0000BB000000}"/>
    <cellStyle name="Percent [2]" xfId="190" xr:uid="{00000000-0005-0000-0000-0000BD000000}"/>
    <cellStyle name="Percent 10" xfId="191" xr:uid="{00000000-0005-0000-0000-0000BE000000}"/>
    <cellStyle name="Percent 11" xfId="192" xr:uid="{00000000-0005-0000-0000-0000BF000000}"/>
    <cellStyle name="Percent 2" xfId="193" xr:uid="{00000000-0005-0000-0000-0000C0000000}"/>
    <cellStyle name="Percent 2 2" xfId="5" xr:uid="{00000000-0005-0000-0000-0000C1000000}"/>
    <cellStyle name="Percent 2 2 2" xfId="194" xr:uid="{00000000-0005-0000-0000-0000C2000000}"/>
    <cellStyle name="Percent 3" xfId="195" xr:uid="{00000000-0005-0000-0000-0000C3000000}"/>
    <cellStyle name="Percent 4" xfId="196" xr:uid="{00000000-0005-0000-0000-0000C4000000}"/>
    <cellStyle name="Percent 9" xfId="197" xr:uid="{00000000-0005-0000-0000-0000C5000000}"/>
    <cellStyle name="Q" xfId="198" xr:uid="{00000000-0005-0000-0000-0000C6000000}"/>
    <cellStyle name="Q_01-01-660" xfId="199" xr:uid="{00000000-0005-0000-0000-0000C7000000}"/>
    <cellStyle name="Q_02-01-315 2" xfId="200" xr:uid="{00000000-0005-0000-0000-0000C8000000}"/>
    <cellStyle name="Q_02-02-410-2" xfId="201" xr:uid="{00000000-0005-0000-0000-0000C9000000}"/>
    <cellStyle name="Q_02-07-346 2" xfId="202" xr:uid="{00000000-0005-0000-0000-0000CA000000}"/>
    <cellStyle name="Q_02-07-346 3" xfId="203" xr:uid="{00000000-0005-0000-0000-0000CB000000}"/>
    <cellStyle name="Q_03-01-คลัง-01" xfId="204" xr:uid="{00000000-0005-0000-0000-0000CC000000}"/>
    <cellStyle name="Q_03-01-คลัง-02" xfId="205" xr:uid="{00000000-0005-0000-0000-0000CD000000}"/>
    <cellStyle name="Q_03-02-251" xfId="206" xr:uid="{00000000-0005-0000-0000-0000CE000000}"/>
    <cellStyle name="Q_03-02บรรจุ" xfId="207" xr:uid="{00000000-0005-0000-0000-0000CF000000}"/>
    <cellStyle name="Q_03-04-252" xfId="208" xr:uid="{00000000-0005-0000-0000-0000D0000000}"/>
    <cellStyle name="Q_04-03-451" xfId="209" xr:uid="{00000000-0005-0000-0000-0000D1000000}"/>
    <cellStyle name="Q_05-01-บริหาร" xfId="210" xr:uid="{00000000-0005-0000-0000-0000D2000000}"/>
    <cellStyle name="Q_05-02-ธุรการ" xfId="211" xr:uid="{00000000-0005-0000-0000-0000D3000000}"/>
    <cellStyle name="Q_1_Budget_Investment_Mill14-03-51" xfId="212" xr:uid="{00000000-0005-0000-0000-0000D4000000}"/>
    <cellStyle name="Q_BUDGET 5152.Vacuumpan.(140351)" xfId="213" xr:uid="{00000000-0005-0000-0000-0000D5000000}"/>
    <cellStyle name="Q_budje maintence Mill5152rev-14-03-51" xfId="214" xr:uid="{00000000-0005-0000-0000-0000D6000000}"/>
    <cellStyle name="Q_งบประมาณซ่อมแซม" xfId="215" xr:uid="{00000000-0005-0000-0000-0000D7000000}"/>
    <cellStyle name="Q_งบประมาณลงทุน" xfId="216" xr:uid="{00000000-0005-0000-0000-0000D8000000}"/>
    <cellStyle name="Quantity" xfId="217" xr:uid="{00000000-0005-0000-0000-0000D9000000}"/>
    <cellStyle name="small border line" xfId="218" xr:uid="{00000000-0005-0000-0000-0000DA000000}"/>
    <cellStyle name="small border line 2" xfId="219" xr:uid="{00000000-0005-0000-0000-0000DB000000}"/>
    <cellStyle name="Valuta (0)" xfId="220" xr:uid="{00000000-0005-0000-0000-0000DC000000}"/>
    <cellStyle name="W" xfId="221" xr:uid="{00000000-0005-0000-0000-0000DD000000}"/>
    <cellStyle name="W_01-01-660" xfId="222" xr:uid="{00000000-0005-0000-0000-0000DE000000}"/>
    <cellStyle name="W_02-01-315 2" xfId="223" xr:uid="{00000000-0005-0000-0000-0000DF000000}"/>
    <cellStyle name="W_02-02-410-2" xfId="224" xr:uid="{00000000-0005-0000-0000-0000E0000000}"/>
    <cellStyle name="W_02-07-346 2" xfId="225" xr:uid="{00000000-0005-0000-0000-0000E1000000}"/>
    <cellStyle name="W_02-07-346 3" xfId="226" xr:uid="{00000000-0005-0000-0000-0000E2000000}"/>
    <cellStyle name="W_03-01-คลัง-01" xfId="227" xr:uid="{00000000-0005-0000-0000-0000E3000000}"/>
    <cellStyle name="W_03-01-คลัง-02" xfId="228" xr:uid="{00000000-0005-0000-0000-0000E4000000}"/>
    <cellStyle name="W_03-02-251" xfId="229" xr:uid="{00000000-0005-0000-0000-0000E5000000}"/>
    <cellStyle name="W_03-02บรรจุ" xfId="230" xr:uid="{00000000-0005-0000-0000-0000E6000000}"/>
    <cellStyle name="W_03-04-252" xfId="231" xr:uid="{00000000-0005-0000-0000-0000E7000000}"/>
    <cellStyle name="W_04-03-451" xfId="232" xr:uid="{00000000-0005-0000-0000-0000E8000000}"/>
    <cellStyle name="W_05-01-บริหาร" xfId="233" xr:uid="{00000000-0005-0000-0000-0000E9000000}"/>
    <cellStyle name="W_05-02-ธุรการ" xfId="234" xr:uid="{00000000-0005-0000-0000-0000EA000000}"/>
    <cellStyle name="W_1_Budget_Investment_Mill14-03-51" xfId="235" xr:uid="{00000000-0005-0000-0000-0000EB000000}"/>
    <cellStyle name="W_BUDGET 5152.Vacuumpan.(140351)" xfId="236" xr:uid="{00000000-0005-0000-0000-0000EC000000}"/>
    <cellStyle name="W_budje maintence Mill5152rev-14-03-51" xfId="237" xr:uid="{00000000-0005-0000-0000-0000ED000000}"/>
    <cellStyle name="W_งบประมาณซ่อมแซม" xfId="238" xr:uid="{00000000-0005-0000-0000-0000EE000000}"/>
    <cellStyle name="W_งบประมาณลงทุน" xfId="239" xr:uid="{00000000-0005-0000-0000-0000EF000000}"/>
    <cellStyle name="เครื่องหมายเปอร์เซ็นต์_1.BG4748-260847" xfId="279" xr:uid="{00000000-0005-0000-0000-000017010000}"/>
    <cellStyle name="เครื่องหมายจุลภาค 10" xfId="243" xr:uid="{00000000-0005-0000-0000-0000F3000000}"/>
    <cellStyle name="เครื่องหมายจุลภาค 10 2" xfId="244" xr:uid="{00000000-0005-0000-0000-0000F4000000}"/>
    <cellStyle name="เครื่องหมายจุลภาค 11" xfId="245" xr:uid="{00000000-0005-0000-0000-0000F5000000}"/>
    <cellStyle name="เครื่องหมายจุลภาค 11 2" xfId="246" xr:uid="{00000000-0005-0000-0000-0000F6000000}"/>
    <cellStyle name="เครื่องหมายจุลภาค 12" xfId="247" xr:uid="{00000000-0005-0000-0000-0000F7000000}"/>
    <cellStyle name="เครื่องหมายจุลภาค 13" xfId="248" xr:uid="{00000000-0005-0000-0000-0000F8000000}"/>
    <cellStyle name="เครื่องหมายจุลภาค 13 2" xfId="249" xr:uid="{00000000-0005-0000-0000-0000F9000000}"/>
    <cellStyle name="เครื่องหมายจุลภาค 14" xfId="250" xr:uid="{00000000-0005-0000-0000-0000FA000000}"/>
    <cellStyle name="เครื่องหมายจุลภาค 2" xfId="251" xr:uid="{00000000-0005-0000-0000-0000FB000000}"/>
    <cellStyle name="เครื่องหมายจุลภาค 2 2" xfId="252" xr:uid="{00000000-0005-0000-0000-0000FC000000}"/>
    <cellStyle name="เครื่องหมายจุลภาค 2 2 2" xfId="253" xr:uid="{00000000-0005-0000-0000-0000FD000000}"/>
    <cellStyle name="เครื่องหมายจุลภาค 2 2 2 2" xfId="254" xr:uid="{00000000-0005-0000-0000-0000FE000000}"/>
    <cellStyle name="เครื่องหมายจุลภาค 2 2 2 3" xfId="255" xr:uid="{00000000-0005-0000-0000-0000FF000000}"/>
    <cellStyle name="เครื่องหมายจุลภาค 2 2 3" xfId="256" xr:uid="{00000000-0005-0000-0000-000000010000}"/>
    <cellStyle name="เครื่องหมายจุลภาค 2 3" xfId="257" xr:uid="{00000000-0005-0000-0000-000001010000}"/>
    <cellStyle name="เครื่องหมายจุลภาค 2 3 2" xfId="258" xr:uid="{00000000-0005-0000-0000-000002010000}"/>
    <cellStyle name="เครื่องหมายจุลภาค 2 4" xfId="259" xr:uid="{00000000-0005-0000-0000-000003010000}"/>
    <cellStyle name="เครื่องหมายจุลภาค 3" xfId="260" xr:uid="{00000000-0005-0000-0000-000004010000}"/>
    <cellStyle name="เครื่องหมายจุลภาค 3 2" xfId="261" xr:uid="{00000000-0005-0000-0000-000005010000}"/>
    <cellStyle name="เครื่องหมายจุลภาค 3 2 2" xfId="262" xr:uid="{00000000-0005-0000-0000-000006010000}"/>
    <cellStyle name="เครื่องหมายจุลภาค 4" xfId="263" xr:uid="{00000000-0005-0000-0000-000007010000}"/>
    <cellStyle name="เครื่องหมายจุลภาค 4 2" xfId="264" xr:uid="{00000000-0005-0000-0000-000008010000}"/>
    <cellStyle name="เครื่องหมายจุลภาค 4 2 2" xfId="265" xr:uid="{00000000-0005-0000-0000-000009010000}"/>
    <cellStyle name="เครื่องหมายจุลภาค 4 3" xfId="266" xr:uid="{00000000-0005-0000-0000-00000A010000}"/>
    <cellStyle name="เครื่องหมายจุลภาค 4 3 2" xfId="267" xr:uid="{00000000-0005-0000-0000-00000B010000}"/>
    <cellStyle name="เครื่องหมายจุลภาค 4 4" xfId="268" xr:uid="{00000000-0005-0000-0000-00000C010000}"/>
    <cellStyle name="เครื่องหมายจุลภาค 4 5" xfId="269" xr:uid="{00000000-0005-0000-0000-00000D010000}"/>
    <cellStyle name="เครื่องหมายจุลภาค 4 6" xfId="270" xr:uid="{00000000-0005-0000-0000-00000E010000}"/>
    <cellStyle name="เครื่องหมายจุลภาค 5" xfId="271" xr:uid="{00000000-0005-0000-0000-00000F010000}"/>
    <cellStyle name="เครื่องหมายจุลภาค 6" xfId="272" xr:uid="{00000000-0005-0000-0000-000010010000}"/>
    <cellStyle name="เครื่องหมายจุลภาค 6 2" xfId="273" xr:uid="{00000000-0005-0000-0000-000011010000}"/>
    <cellStyle name="เครื่องหมายจุลภาค 7" xfId="274" xr:uid="{00000000-0005-0000-0000-000012010000}"/>
    <cellStyle name="เครื่องหมายจุลภาค 7 2" xfId="275" xr:uid="{00000000-0005-0000-0000-000013010000}"/>
    <cellStyle name="เครื่องหมายจุลภาค 8" xfId="276" xr:uid="{00000000-0005-0000-0000-000014010000}"/>
    <cellStyle name="เครื่องหมายจุลภาค 9" xfId="277" xr:uid="{00000000-0005-0000-0000-000015010000}"/>
    <cellStyle name="เครื่องหมายจุลภาค 9 2" xfId="278" xr:uid="{00000000-0005-0000-0000-000016010000}"/>
    <cellStyle name="เซลล์ตรวจสอบ 2" xfId="281" xr:uid="{00000000-0005-0000-0000-000019010000}"/>
    <cellStyle name="เซลล์ที่มีการเชื่อมโยง 2" xfId="282" xr:uid="{00000000-0005-0000-0000-00001A010000}"/>
    <cellStyle name="เปอร์เซ็นต์ 2" xfId="322" xr:uid="{00000000-0005-0000-0000-000042010000}"/>
    <cellStyle name="เปอร์เซ็นต์ 2 2" xfId="323" xr:uid="{00000000-0005-0000-0000-000043010000}"/>
    <cellStyle name="เปอร์เซ็นต์ 3" xfId="324" xr:uid="{00000000-0005-0000-0000-000044010000}"/>
    <cellStyle name="เปอร์เซ็นต์ 3 2" xfId="325" xr:uid="{00000000-0005-0000-0000-000045010000}"/>
    <cellStyle name="เปอร์เซ็นต์ 4" xfId="326" xr:uid="{00000000-0005-0000-0000-000046010000}"/>
    <cellStyle name="เปอร์เซ็นต์ 4 2" xfId="327" xr:uid="{00000000-0005-0000-0000-000047010000}"/>
    <cellStyle name="แย่ 2" xfId="330" xr:uid="{00000000-0005-0000-0000-00004A010000}"/>
    <cellStyle name="แสดงผล 2" xfId="337" xr:uid="{00000000-0005-0000-0000-000051010000}"/>
    <cellStyle name="การคำนวณ 2" xfId="240" xr:uid="{00000000-0005-0000-0000-0000F0000000}"/>
    <cellStyle name="ข้อความเตือน 2" xfId="241" xr:uid="{00000000-0005-0000-0000-0000F1000000}"/>
    <cellStyle name="ข้อความอธิบาย 2" xfId="242" xr:uid="{00000000-0005-0000-0000-0000F2000000}"/>
    <cellStyle name="ชื่อเรื่อง 2" xfId="280" xr:uid="{00000000-0005-0000-0000-000018010000}"/>
    <cellStyle name="ดี 2" xfId="283" xr:uid="{00000000-0005-0000-0000-00001B010000}"/>
    <cellStyle name="ตัวยก" xfId="284" xr:uid="{00000000-0005-0000-0000-00001C010000}"/>
    <cellStyle name="ปกติ 10" xfId="285" xr:uid="{00000000-0005-0000-0000-00001D010000}"/>
    <cellStyle name="ปกติ 10 2" xfId="286" xr:uid="{00000000-0005-0000-0000-00001E010000}"/>
    <cellStyle name="ปกติ 11" xfId="287" xr:uid="{00000000-0005-0000-0000-00001F010000}"/>
    <cellStyle name="ปกติ 11 2" xfId="288" xr:uid="{00000000-0005-0000-0000-000020010000}"/>
    <cellStyle name="ปกติ 11 3" xfId="289" xr:uid="{00000000-0005-0000-0000-000021010000}"/>
    <cellStyle name="ปกติ 12" xfId="290" xr:uid="{00000000-0005-0000-0000-000022010000}"/>
    <cellStyle name="ปกติ 13" xfId="291" xr:uid="{00000000-0005-0000-0000-000023010000}"/>
    <cellStyle name="ปกติ 2" xfId="292" xr:uid="{00000000-0005-0000-0000-000024010000}"/>
    <cellStyle name="ปกติ 2 2" xfId="293" xr:uid="{00000000-0005-0000-0000-000025010000}"/>
    <cellStyle name="ปกติ 2 2 2" xfId="294" xr:uid="{00000000-0005-0000-0000-000026010000}"/>
    <cellStyle name="ปกติ 2 2 2 2" xfId="295" xr:uid="{00000000-0005-0000-0000-000027010000}"/>
    <cellStyle name="ปกติ 2 2 2 3" xfId="296" xr:uid="{00000000-0005-0000-0000-000028010000}"/>
    <cellStyle name="ปกติ 2 2 2 4" xfId="297" xr:uid="{00000000-0005-0000-0000-000029010000}"/>
    <cellStyle name="ปกติ 2 2 3" xfId="298" xr:uid="{00000000-0005-0000-0000-00002A010000}"/>
    <cellStyle name="ปกติ 2 3" xfId="299" xr:uid="{00000000-0005-0000-0000-00002B010000}"/>
    <cellStyle name="ปกติ 2 3 2" xfId="300" xr:uid="{00000000-0005-0000-0000-00002C010000}"/>
    <cellStyle name="ปกติ 2 4" xfId="301" xr:uid="{00000000-0005-0000-0000-00002D010000}"/>
    <cellStyle name="ปกติ 3" xfId="302" xr:uid="{00000000-0005-0000-0000-00002E010000}"/>
    <cellStyle name="ปกติ 3 2" xfId="303" xr:uid="{00000000-0005-0000-0000-00002F010000}"/>
    <cellStyle name="ปกติ 4" xfId="304" xr:uid="{00000000-0005-0000-0000-000030010000}"/>
    <cellStyle name="ปกติ 4 2" xfId="305" xr:uid="{00000000-0005-0000-0000-000031010000}"/>
    <cellStyle name="ปกติ 5" xfId="306" xr:uid="{00000000-0005-0000-0000-000032010000}"/>
    <cellStyle name="ปกติ 5 2" xfId="307" xr:uid="{00000000-0005-0000-0000-000033010000}"/>
    <cellStyle name="ปกติ 6" xfId="308" xr:uid="{00000000-0005-0000-0000-000034010000}"/>
    <cellStyle name="ปกติ 6 2" xfId="309" xr:uid="{00000000-0005-0000-0000-000035010000}"/>
    <cellStyle name="ปกติ 6 2 2" xfId="310" xr:uid="{00000000-0005-0000-0000-000036010000}"/>
    <cellStyle name="ปกติ 6 2 3" xfId="311" xr:uid="{00000000-0005-0000-0000-000037010000}"/>
    <cellStyle name="ปกติ 6 3" xfId="312" xr:uid="{00000000-0005-0000-0000-000038010000}"/>
    <cellStyle name="ปกติ 6 4" xfId="313" xr:uid="{00000000-0005-0000-0000-000039010000}"/>
    <cellStyle name="ปกติ 6 5" xfId="314" xr:uid="{00000000-0005-0000-0000-00003A010000}"/>
    <cellStyle name="ปกติ 7" xfId="315" xr:uid="{00000000-0005-0000-0000-00003B010000}"/>
    <cellStyle name="ปกติ 8" xfId="316" xr:uid="{00000000-0005-0000-0000-00003C010000}"/>
    <cellStyle name="ปกติ 9" xfId="317" xr:uid="{00000000-0005-0000-0000-00003D010000}"/>
    <cellStyle name="ปกติ 9 2" xfId="318" xr:uid="{00000000-0005-0000-0000-00003E010000}"/>
    <cellStyle name="ปกติ_Book1" xfId="319" xr:uid="{00000000-0005-0000-0000-00003F010000}"/>
    <cellStyle name="ป้อนค่า 2" xfId="320" xr:uid="{00000000-0005-0000-0000-000040010000}"/>
    <cellStyle name="ปานกลาง 2" xfId="321" xr:uid="{00000000-0005-0000-0000-000041010000}"/>
    <cellStyle name="ผลรวม 2" xfId="328" xr:uid="{00000000-0005-0000-0000-000048010000}"/>
    <cellStyle name="ผลรวม 3" xfId="329" xr:uid="{00000000-0005-0000-0000-000049010000}"/>
    <cellStyle name="ส่วนที่ถูกเน้น1 2" xfId="331" xr:uid="{00000000-0005-0000-0000-00004B010000}"/>
    <cellStyle name="ส่วนที่ถูกเน้น2 2" xfId="332" xr:uid="{00000000-0005-0000-0000-00004C010000}"/>
    <cellStyle name="ส่วนที่ถูกเน้น3 2" xfId="333" xr:uid="{00000000-0005-0000-0000-00004D010000}"/>
    <cellStyle name="ส่วนที่ถูกเน้น4 2" xfId="334" xr:uid="{00000000-0005-0000-0000-00004E010000}"/>
    <cellStyle name="ส่วนที่ถูกเน้น5 2" xfId="335" xr:uid="{00000000-0005-0000-0000-00004F010000}"/>
    <cellStyle name="ส่วนที่ถูกเน้น6 2" xfId="336" xr:uid="{00000000-0005-0000-0000-000050010000}"/>
    <cellStyle name="หมายเหตุ 2" xfId="338" xr:uid="{00000000-0005-0000-0000-000052010000}"/>
    <cellStyle name="หัวเรื่อง 1 2" xfId="339" xr:uid="{00000000-0005-0000-0000-000053010000}"/>
    <cellStyle name="หัวเรื่อง 2 2" xfId="340" xr:uid="{00000000-0005-0000-0000-000054010000}"/>
    <cellStyle name="หัวเรื่อง 3 2" xfId="341" xr:uid="{00000000-0005-0000-0000-000055010000}"/>
    <cellStyle name="หัวเรื่อง 4 2" xfId="342" xr:uid="{00000000-0005-0000-0000-000056010000}"/>
    <cellStyle name="百分比" xfId="2" builtinId="5"/>
    <cellStyle name="常规" xfId="0" builtinId="0"/>
    <cellStyle name="千位分隔" xfId="1" builtinId="3"/>
    <cellStyle name="콤마 [0]_VERA" xfId="343" xr:uid="{00000000-0005-0000-0000-000057010000}"/>
    <cellStyle name="콤마_VERA" xfId="344" xr:uid="{00000000-0005-0000-0000-000058010000}"/>
    <cellStyle name="표준_VERA" xfId="345" xr:uid="{00000000-0005-0000-0000-000059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J90"/>
  <sheetViews>
    <sheetView showGridLines="0" tabSelected="1" zoomScaleNormal="100" workbookViewId="0">
      <selection activeCell="G94" sqref="G94"/>
    </sheetView>
  </sheetViews>
  <sheetFormatPr defaultColWidth="9.125" defaultRowHeight="15" customHeight="1" x14ac:dyDescent="0.2"/>
  <cols>
    <col min="1" max="1" width="1.125" style="3" customWidth="1"/>
    <col min="2" max="2" width="9.25" style="3" hidden="1" customWidth="1"/>
    <col min="3" max="3" width="9.5" style="3" hidden="1" customWidth="1"/>
    <col min="4" max="4" width="7.75" style="3" customWidth="1"/>
    <col min="5" max="5" width="45.75" style="3" customWidth="1"/>
    <col min="6" max="6" width="46.125" style="3" customWidth="1"/>
    <col min="7" max="8" width="16.25" style="95" customWidth="1"/>
    <col min="9" max="9" width="14.25" style="3" bestFit="1" customWidth="1"/>
    <col min="10" max="10" width="12.875" style="3" customWidth="1"/>
    <col min="11" max="258" width="9.125" style="3"/>
    <col min="259" max="259" width="31" style="3" customWidth="1"/>
    <col min="260" max="260" width="19.75" style="3" customWidth="1"/>
    <col min="261" max="261" width="19.5" style="3" customWidth="1"/>
    <col min="262" max="262" width="19" style="3" customWidth="1"/>
    <col min="263" max="263" width="16.25" style="3" customWidth="1"/>
    <col min="264" max="264" width="17.5" style="3" customWidth="1"/>
    <col min="265" max="265" width="14.25" style="3" bestFit="1" customWidth="1"/>
    <col min="266" max="266" width="12.875" style="3" customWidth="1"/>
    <col min="267" max="514" width="9.125" style="3"/>
    <col min="515" max="515" width="31" style="3" customWidth="1"/>
    <col min="516" max="516" width="19.75" style="3" customWidth="1"/>
    <col min="517" max="517" width="19.5" style="3" customWidth="1"/>
    <col min="518" max="518" width="19" style="3" customWidth="1"/>
    <col min="519" max="519" width="16.25" style="3" customWidth="1"/>
    <col min="520" max="520" width="17.5" style="3" customWidth="1"/>
    <col min="521" max="521" width="14.25" style="3" bestFit="1" customWidth="1"/>
    <col min="522" max="522" width="12.875" style="3" customWidth="1"/>
    <col min="523" max="770" width="9.125" style="3"/>
    <col min="771" max="771" width="31" style="3" customWidth="1"/>
    <col min="772" max="772" width="19.75" style="3" customWidth="1"/>
    <col min="773" max="773" width="19.5" style="3" customWidth="1"/>
    <col min="774" max="774" width="19" style="3" customWidth="1"/>
    <col min="775" max="775" width="16.25" style="3" customWidth="1"/>
    <col min="776" max="776" width="17.5" style="3" customWidth="1"/>
    <col min="777" max="777" width="14.25" style="3" bestFit="1" customWidth="1"/>
    <col min="778" max="778" width="12.875" style="3" customWidth="1"/>
    <col min="779" max="1026" width="9.125" style="3"/>
    <col min="1027" max="1027" width="31" style="3" customWidth="1"/>
    <col min="1028" max="1028" width="19.75" style="3" customWidth="1"/>
    <col min="1029" max="1029" width="19.5" style="3" customWidth="1"/>
    <col min="1030" max="1030" width="19" style="3" customWidth="1"/>
    <col min="1031" max="1031" width="16.25" style="3" customWidth="1"/>
    <col min="1032" max="1032" width="17.5" style="3" customWidth="1"/>
    <col min="1033" max="1033" width="14.25" style="3" bestFit="1" customWidth="1"/>
    <col min="1034" max="1034" width="12.875" style="3" customWidth="1"/>
    <col min="1035" max="1282" width="9.125" style="3"/>
    <col min="1283" max="1283" width="31" style="3" customWidth="1"/>
    <col min="1284" max="1284" width="19.75" style="3" customWidth="1"/>
    <col min="1285" max="1285" width="19.5" style="3" customWidth="1"/>
    <col min="1286" max="1286" width="19" style="3" customWidth="1"/>
    <col min="1287" max="1287" width="16.25" style="3" customWidth="1"/>
    <col min="1288" max="1288" width="17.5" style="3" customWidth="1"/>
    <col min="1289" max="1289" width="14.25" style="3" bestFit="1" customWidth="1"/>
    <col min="1290" max="1290" width="12.875" style="3" customWidth="1"/>
    <col min="1291" max="1538" width="9.125" style="3"/>
    <col min="1539" max="1539" width="31" style="3" customWidth="1"/>
    <col min="1540" max="1540" width="19.75" style="3" customWidth="1"/>
    <col min="1541" max="1541" width="19.5" style="3" customWidth="1"/>
    <col min="1542" max="1542" width="19" style="3" customWidth="1"/>
    <col min="1543" max="1543" width="16.25" style="3" customWidth="1"/>
    <col min="1544" max="1544" width="17.5" style="3" customWidth="1"/>
    <col min="1545" max="1545" width="14.25" style="3" bestFit="1" customWidth="1"/>
    <col min="1546" max="1546" width="12.875" style="3" customWidth="1"/>
    <col min="1547" max="1794" width="9.125" style="3"/>
    <col min="1795" max="1795" width="31" style="3" customWidth="1"/>
    <col min="1796" max="1796" width="19.75" style="3" customWidth="1"/>
    <col min="1797" max="1797" width="19.5" style="3" customWidth="1"/>
    <col min="1798" max="1798" width="19" style="3" customWidth="1"/>
    <col min="1799" max="1799" width="16.25" style="3" customWidth="1"/>
    <col min="1800" max="1800" width="17.5" style="3" customWidth="1"/>
    <col min="1801" max="1801" width="14.25" style="3" bestFit="1" customWidth="1"/>
    <col min="1802" max="1802" width="12.875" style="3" customWidth="1"/>
    <col min="1803" max="2050" width="9.125" style="3"/>
    <col min="2051" max="2051" width="31" style="3" customWidth="1"/>
    <col min="2052" max="2052" width="19.75" style="3" customWidth="1"/>
    <col min="2053" max="2053" width="19.5" style="3" customWidth="1"/>
    <col min="2054" max="2054" width="19" style="3" customWidth="1"/>
    <col min="2055" max="2055" width="16.25" style="3" customWidth="1"/>
    <col min="2056" max="2056" width="17.5" style="3" customWidth="1"/>
    <col min="2057" max="2057" width="14.25" style="3" bestFit="1" customWidth="1"/>
    <col min="2058" max="2058" width="12.875" style="3" customWidth="1"/>
    <col min="2059" max="2306" width="9.125" style="3"/>
    <col min="2307" max="2307" width="31" style="3" customWidth="1"/>
    <col min="2308" max="2308" width="19.75" style="3" customWidth="1"/>
    <col min="2309" max="2309" width="19.5" style="3" customWidth="1"/>
    <col min="2310" max="2310" width="19" style="3" customWidth="1"/>
    <col min="2311" max="2311" width="16.25" style="3" customWidth="1"/>
    <col min="2312" max="2312" width="17.5" style="3" customWidth="1"/>
    <col min="2313" max="2313" width="14.25" style="3" bestFit="1" customWidth="1"/>
    <col min="2314" max="2314" width="12.875" style="3" customWidth="1"/>
    <col min="2315" max="2562" width="9.125" style="3"/>
    <col min="2563" max="2563" width="31" style="3" customWidth="1"/>
    <col min="2564" max="2564" width="19.75" style="3" customWidth="1"/>
    <col min="2565" max="2565" width="19.5" style="3" customWidth="1"/>
    <col min="2566" max="2566" width="19" style="3" customWidth="1"/>
    <col min="2567" max="2567" width="16.25" style="3" customWidth="1"/>
    <col min="2568" max="2568" width="17.5" style="3" customWidth="1"/>
    <col min="2569" max="2569" width="14.25" style="3" bestFit="1" customWidth="1"/>
    <col min="2570" max="2570" width="12.875" style="3" customWidth="1"/>
    <col min="2571" max="2818" width="9.125" style="3"/>
    <col min="2819" max="2819" width="31" style="3" customWidth="1"/>
    <col min="2820" max="2820" width="19.75" style="3" customWidth="1"/>
    <col min="2821" max="2821" width="19.5" style="3" customWidth="1"/>
    <col min="2822" max="2822" width="19" style="3" customWidth="1"/>
    <col min="2823" max="2823" width="16.25" style="3" customWidth="1"/>
    <col min="2824" max="2824" width="17.5" style="3" customWidth="1"/>
    <col min="2825" max="2825" width="14.25" style="3" bestFit="1" customWidth="1"/>
    <col min="2826" max="2826" width="12.875" style="3" customWidth="1"/>
    <col min="2827" max="3074" width="9.125" style="3"/>
    <col min="3075" max="3075" width="31" style="3" customWidth="1"/>
    <col min="3076" max="3076" width="19.75" style="3" customWidth="1"/>
    <col min="3077" max="3077" width="19.5" style="3" customWidth="1"/>
    <col min="3078" max="3078" width="19" style="3" customWidth="1"/>
    <col min="3079" max="3079" width="16.25" style="3" customWidth="1"/>
    <col min="3080" max="3080" width="17.5" style="3" customWidth="1"/>
    <col min="3081" max="3081" width="14.25" style="3" bestFit="1" customWidth="1"/>
    <col min="3082" max="3082" width="12.875" style="3" customWidth="1"/>
    <col min="3083" max="3330" width="9.125" style="3"/>
    <col min="3331" max="3331" width="31" style="3" customWidth="1"/>
    <col min="3332" max="3332" width="19.75" style="3" customWidth="1"/>
    <col min="3333" max="3333" width="19.5" style="3" customWidth="1"/>
    <col min="3334" max="3334" width="19" style="3" customWidth="1"/>
    <col min="3335" max="3335" width="16.25" style="3" customWidth="1"/>
    <col min="3336" max="3336" width="17.5" style="3" customWidth="1"/>
    <col min="3337" max="3337" width="14.25" style="3" bestFit="1" customWidth="1"/>
    <col min="3338" max="3338" width="12.875" style="3" customWidth="1"/>
    <col min="3339" max="3586" width="9.125" style="3"/>
    <col min="3587" max="3587" width="31" style="3" customWidth="1"/>
    <col min="3588" max="3588" width="19.75" style="3" customWidth="1"/>
    <col min="3589" max="3589" width="19.5" style="3" customWidth="1"/>
    <col min="3590" max="3590" width="19" style="3" customWidth="1"/>
    <col min="3591" max="3591" width="16.25" style="3" customWidth="1"/>
    <col min="3592" max="3592" width="17.5" style="3" customWidth="1"/>
    <col min="3593" max="3593" width="14.25" style="3" bestFit="1" customWidth="1"/>
    <col min="3594" max="3594" width="12.875" style="3" customWidth="1"/>
    <col min="3595" max="3842" width="9.125" style="3"/>
    <col min="3843" max="3843" width="31" style="3" customWidth="1"/>
    <col min="3844" max="3844" width="19.75" style="3" customWidth="1"/>
    <col min="3845" max="3845" width="19.5" style="3" customWidth="1"/>
    <col min="3846" max="3846" width="19" style="3" customWidth="1"/>
    <col min="3847" max="3847" width="16.25" style="3" customWidth="1"/>
    <col min="3848" max="3848" width="17.5" style="3" customWidth="1"/>
    <col min="3849" max="3849" width="14.25" style="3" bestFit="1" customWidth="1"/>
    <col min="3850" max="3850" width="12.875" style="3" customWidth="1"/>
    <col min="3851" max="4098" width="9.125" style="3"/>
    <col min="4099" max="4099" width="31" style="3" customWidth="1"/>
    <col min="4100" max="4100" width="19.75" style="3" customWidth="1"/>
    <col min="4101" max="4101" width="19.5" style="3" customWidth="1"/>
    <col min="4102" max="4102" width="19" style="3" customWidth="1"/>
    <col min="4103" max="4103" width="16.25" style="3" customWidth="1"/>
    <col min="4104" max="4104" width="17.5" style="3" customWidth="1"/>
    <col min="4105" max="4105" width="14.25" style="3" bestFit="1" customWidth="1"/>
    <col min="4106" max="4106" width="12.875" style="3" customWidth="1"/>
    <col min="4107" max="4354" width="9.125" style="3"/>
    <col min="4355" max="4355" width="31" style="3" customWidth="1"/>
    <col min="4356" max="4356" width="19.75" style="3" customWidth="1"/>
    <col min="4357" max="4357" width="19.5" style="3" customWidth="1"/>
    <col min="4358" max="4358" width="19" style="3" customWidth="1"/>
    <col min="4359" max="4359" width="16.25" style="3" customWidth="1"/>
    <col min="4360" max="4360" width="17.5" style="3" customWidth="1"/>
    <col min="4361" max="4361" width="14.25" style="3" bestFit="1" customWidth="1"/>
    <col min="4362" max="4362" width="12.875" style="3" customWidth="1"/>
    <col min="4363" max="4610" width="9.125" style="3"/>
    <col min="4611" max="4611" width="31" style="3" customWidth="1"/>
    <col min="4612" max="4612" width="19.75" style="3" customWidth="1"/>
    <col min="4613" max="4613" width="19.5" style="3" customWidth="1"/>
    <col min="4614" max="4614" width="19" style="3" customWidth="1"/>
    <col min="4615" max="4615" width="16.25" style="3" customWidth="1"/>
    <col min="4616" max="4616" width="17.5" style="3" customWidth="1"/>
    <col min="4617" max="4617" width="14.25" style="3" bestFit="1" customWidth="1"/>
    <col min="4618" max="4618" width="12.875" style="3" customWidth="1"/>
    <col min="4619" max="4866" width="9.125" style="3"/>
    <col min="4867" max="4867" width="31" style="3" customWidth="1"/>
    <col min="4868" max="4868" width="19.75" style="3" customWidth="1"/>
    <col min="4869" max="4869" width="19.5" style="3" customWidth="1"/>
    <col min="4870" max="4870" width="19" style="3" customWidth="1"/>
    <col min="4871" max="4871" width="16.25" style="3" customWidth="1"/>
    <col min="4872" max="4872" width="17.5" style="3" customWidth="1"/>
    <col min="4873" max="4873" width="14.25" style="3" bestFit="1" customWidth="1"/>
    <col min="4874" max="4874" width="12.875" style="3" customWidth="1"/>
    <col min="4875" max="5122" width="9.125" style="3"/>
    <col min="5123" max="5123" width="31" style="3" customWidth="1"/>
    <col min="5124" max="5124" width="19.75" style="3" customWidth="1"/>
    <col min="5125" max="5125" width="19.5" style="3" customWidth="1"/>
    <col min="5126" max="5126" width="19" style="3" customWidth="1"/>
    <col min="5127" max="5127" width="16.25" style="3" customWidth="1"/>
    <col min="5128" max="5128" width="17.5" style="3" customWidth="1"/>
    <col min="5129" max="5129" width="14.25" style="3" bestFit="1" customWidth="1"/>
    <col min="5130" max="5130" width="12.875" style="3" customWidth="1"/>
    <col min="5131" max="5378" width="9.125" style="3"/>
    <col min="5379" max="5379" width="31" style="3" customWidth="1"/>
    <col min="5380" max="5380" width="19.75" style="3" customWidth="1"/>
    <col min="5381" max="5381" width="19.5" style="3" customWidth="1"/>
    <col min="5382" max="5382" width="19" style="3" customWidth="1"/>
    <col min="5383" max="5383" width="16.25" style="3" customWidth="1"/>
    <col min="5384" max="5384" width="17.5" style="3" customWidth="1"/>
    <col min="5385" max="5385" width="14.25" style="3" bestFit="1" customWidth="1"/>
    <col min="5386" max="5386" width="12.875" style="3" customWidth="1"/>
    <col min="5387" max="5634" width="9.125" style="3"/>
    <col min="5635" max="5635" width="31" style="3" customWidth="1"/>
    <col min="5636" max="5636" width="19.75" style="3" customWidth="1"/>
    <col min="5637" max="5637" width="19.5" style="3" customWidth="1"/>
    <col min="5638" max="5638" width="19" style="3" customWidth="1"/>
    <col min="5639" max="5639" width="16.25" style="3" customWidth="1"/>
    <col min="5640" max="5640" width="17.5" style="3" customWidth="1"/>
    <col min="5641" max="5641" width="14.25" style="3" bestFit="1" customWidth="1"/>
    <col min="5642" max="5642" width="12.875" style="3" customWidth="1"/>
    <col min="5643" max="5890" width="9.125" style="3"/>
    <col min="5891" max="5891" width="31" style="3" customWidth="1"/>
    <col min="5892" max="5892" width="19.75" style="3" customWidth="1"/>
    <col min="5893" max="5893" width="19.5" style="3" customWidth="1"/>
    <col min="5894" max="5894" width="19" style="3" customWidth="1"/>
    <col min="5895" max="5895" width="16.25" style="3" customWidth="1"/>
    <col min="5896" max="5896" width="17.5" style="3" customWidth="1"/>
    <col min="5897" max="5897" width="14.25" style="3" bestFit="1" customWidth="1"/>
    <col min="5898" max="5898" width="12.875" style="3" customWidth="1"/>
    <col min="5899" max="6146" width="9.125" style="3"/>
    <col min="6147" max="6147" width="31" style="3" customWidth="1"/>
    <col min="6148" max="6148" width="19.75" style="3" customWidth="1"/>
    <col min="6149" max="6149" width="19.5" style="3" customWidth="1"/>
    <col min="6150" max="6150" width="19" style="3" customWidth="1"/>
    <col min="6151" max="6151" width="16.25" style="3" customWidth="1"/>
    <col min="6152" max="6152" width="17.5" style="3" customWidth="1"/>
    <col min="6153" max="6153" width="14.25" style="3" bestFit="1" customWidth="1"/>
    <col min="6154" max="6154" width="12.875" style="3" customWidth="1"/>
    <col min="6155" max="6402" width="9.125" style="3"/>
    <col min="6403" max="6403" width="31" style="3" customWidth="1"/>
    <col min="6404" max="6404" width="19.75" style="3" customWidth="1"/>
    <col min="6405" max="6405" width="19.5" style="3" customWidth="1"/>
    <col min="6406" max="6406" width="19" style="3" customWidth="1"/>
    <col min="6407" max="6407" width="16.25" style="3" customWidth="1"/>
    <col min="6408" max="6408" width="17.5" style="3" customWidth="1"/>
    <col min="6409" max="6409" width="14.25" style="3" bestFit="1" customWidth="1"/>
    <col min="6410" max="6410" width="12.875" style="3" customWidth="1"/>
    <col min="6411" max="6658" width="9.125" style="3"/>
    <col min="6659" max="6659" width="31" style="3" customWidth="1"/>
    <col min="6660" max="6660" width="19.75" style="3" customWidth="1"/>
    <col min="6661" max="6661" width="19.5" style="3" customWidth="1"/>
    <col min="6662" max="6662" width="19" style="3" customWidth="1"/>
    <col min="6663" max="6663" width="16.25" style="3" customWidth="1"/>
    <col min="6664" max="6664" width="17.5" style="3" customWidth="1"/>
    <col min="6665" max="6665" width="14.25" style="3" bestFit="1" customWidth="1"/>
    <col min="6666" max="6666" width="12.875" style="3" customWidth="1"/>
    <col min="6667" max="6914" width="9.125" style="3"/>
    <col min="6915" max="6915" width="31" style="3" customWidth="1"/>
    <col min="6916" max="6916" width="19.75" style="3" customWidth="1"/>
    <col min="6917" max="6917" width="19.5" style="3" customWidth="1"/>
    <col min="6918" max="6918" width="19" style="3" customWidth="1"/>
    <col min="6919" max="6919" width="16.25" style="3" customWidth="1"/>
    <col min="6920" max="6920" width="17.5" style="3" customWidth="1"/>
    <col min="6921" max="6921" width="14.25" style="3" bestFit="1" customWidth="1"/>
    <col min="6922" max="6922" width="12.875" style="3" customWidth="1"/>
    <col min="6923" max="7170" width="9.125" style="3"/>
    <col min="7171" max="7171" width="31" style="3" customWidth="1"/>
    <col min="7172" max="7172" width="19.75" style="3" customWidth="1"/>
    <col min="7173" max="7173" width="19.5" style="3" customWidth="1"/>
    <col min="7174" max="7174" width="19" style="3" customWidth="1"/>
    <col min="7175" max="7175" width="16.25" style="3" customWidth="1"/>
    <col min="7176" max="7176" width="17.5" style="3" customWidth="1"/>
    <col min="7177" max="7177" width="14.25" style="3" bestFit="1" customWidth="1"/>
    <col min="7178" max="7178" width="12.875" style="3" customWidth="1"/>
    <col min="7179" max="7426" width="9.125" style="3"/>
    <col min="7427" max="7427" width="31" style="3" customWidth="1"/>
    <col min="7428" max="7428" width="19.75" style="3" customWidth="1"/>
    <col min="7429" max="7429" width="19.5" style="3" customWidth="1"/>
    <col min="7430" max="7430" width="19" style="3" customWidth="1"/>
    <col min="7431" max="7431" width="16.25" style="3" customWidth="1"/>
    <col min="7432" max="7432" width="17.5" style="3" customWidth="1"/>
    <col min="7433" max="7433" width="14.25" style="3" bestFit="1" customWidth="1"/>
    <col min="7434" max="7434" width="12.875" style="3" customWidth="1"/>
    <col min="7435" max="7682" width="9.125" style="3"/>
    <col min="7683" max="7683" width="31" style="3" customWidth="1"/>
    <col min="7684" max="7684" width="19.75" style="3" customWidth="1"/>
    <col min="7685" max="7685" width="19.5" style="3" customWidth="1"/>
    <col min="7686" max="7686" width="19" style="3" customWidth="1"/>
    <col min="7687" max="7687" width="16.25" style="3" customWidth="1"/>
    <col min="7688" max="7688" width="17.5" style="3" customWidth="1"/>
    <col min="7689" max="7689" width="14.25" style="3" bestFit="1" customWidth="1"/>
    <col min="7690" max="7690" width="12.875" style="3" customWidth="1"/>
    <col min="7691" max="7938" width="9.125" style="3"/>
    <col min="7939" max="7939" width="31" style="3" customWidth="1"/>
    <col min="7940" max="7940" width="19.75" style="3" customWidth="1"/>
    <col min="7941" max="7941" width="19.5" style="3" customWidth="1"/>
    <col min="7942" max="7942" width="19" style="3" customWidth="1"/>
    <col min="7943" max="7943" width="16.25" style="3" customWidth="1"/>
    <col min="7944" max="7944" width="17.5" style="3" customWidth="1"/>
    <col min="7945" max="7945" width="14.25" style="3" bestFit="1" customWidth="1"/>
    <col min="7946" max="7946" width="12.875" style="3" customWidth="1"/>
    <col min="7947" max="8194" width="9.125" style="3"/>
    <col min="8195" max="8195" width="31" style="3" customWidth="1"/>
    <col min="8196" max="8196" width="19.75" style="3" customWidth="1"/>
    <col min="8197" max="8197" width="19.5" style="3" customWidth="1"/>
    <col min="8198" max="8198" width="19" style="3" customWidth="1"/>
    <col min="8199" max="8199" width="16.25" style="3" customWidth="1"/>
    <col min="8200" max="8200" width="17.5" style="3" customWidth="1"/>
    <col min="8201" max="8201" width="14.25" style="3" bestFit="1" customWidth="1"/>
    <col min="8202" max="8202" width="12.875" style="3" customWidth="1"/>
    <col min="8203" max="8450" width="9.125" style="3"/>
    <col min="8451" max="8451" width="31" style="3" customWidth="1"/>
    <col min="8452" max="8452" width="19.75" style="3" customWidth="1"/>
    <col min="8453" max="8453" width="19.5" style="3" customWidth="1"/>
    <col min="8454" max="8454" width="19" style="3" customWidth="1"/>
    <col min="8455" max="8455" width="16.25" style="3" customWidth="1"/>
    <col min="8456" max="8456" width="17.5" style="3" customWidth="1"/>
    <col min="8457" max="8457" width="14.25" style="3" bestFit="1" customWidth="1"/>
    <col min="8458" max="8458" width="12.875" style="3" customWidth="1"/>
    <col min="8459" max="8706" width="9.125" style="3"/>
    <col min="8707" max="8707" width="31" style="3" customWidth="1"/>
    <col min="8708" max="8708" width="19.75" style="3" customWidth="1"/>
    <col min="8709" max="8709" width="19.5" style="3" customWidth="1"/>
    <col min="8710" max="8710" width="19" style="3" customWidth="1"/>
    <col min="8711" max="8711" width="16.25" style="3" customWidth="1"/>
    <col min="8712" max="8712" width="17.5" style="3" customWidth="1"/>
    <col min="8713" max="8713" width="14.25" style="3" bestFit="1" customWidth="1"/>
    <col min="8714" max="8714" width="12.875" style="3" customWidth="1"/>
    <col min="8715" max="8962" width="9.125" style="3"/>
    <col min="8963" max="8963" width="31" style="3" customWidth="1"/>
    <col min="8964" max="8964" width="19.75" style="3" customWidth="1"/>
    <col min="8965" max="8965" width="19.5" style="3" customWidth="1"/>
    <col min="8966" max="8966" width="19" style="3" customWidth="1"/>
    <col min="8967" max="8967" width="16.25" style="3" customWidth="1"/>
    <col min="8968" max="8968" width="17.5" style="3" customWidth="1"/>
    <col min="8969" max="8969" width="14.25" style="3" bestFit="1" customWidth="1"/>
    <col min="8970" max="8970" width="12.875" style="3" customWidth="1"/>
    <col min="8971" max="9218" width="9.125" style="3"/>
    <col min="9219" max="9219" width="31" style="3" customWidth="1"/>
    <col min="9220" max="9220" width="19.75" style="3" customWidth="1"/>
    <col min="9221" max="9221" width="19.5" style="3" customWidth="1"/>
    <col min="9222" max="9222" width="19" style="3" customWidth="1"/>
    <col min="9223" max="9223" width="16.25" style="3" customWidth="1"/>
    <col min="9224" max="9224" width="17.5" style="3" customWidth="1"/>
    <col min="9225" max="9225" width="14.25" style="3" bestFit="1" customWidth="1"/>
    <col min="9226" max="9226" width="12.875" style="3" customWidth="1"/>
    <col min="9227" max="9474" width="9.125" style="3"/>
    <col min="9475" max="9475" width="31" style="3" customWidth="1"/>
    <col min="9476" max="9476" width="19.75" style="3" customWidth="1"/>
    <col min="9477" max="9477" width="19.5" style="3" customWidth="1"/>
    <col min="9478" max="9478" width="19" style="3" customWidth="1"/>
    <col min="9479" max="9479" width="16.25" style="3" customWidth="1"/>
    <col min="9480" max="9480" width="17.5" style="3" customWidth="1"/>
    <col min="9481" max="9481" width="14.25" style="3" bestFit="1" customWidth="1"/>
    <col min="9482" max="9482" width="12.875" style="3" customWidth="1"/>
    <col min="9483" max="9730" width="9.125" style="3"/>
    <col min="9731" max="9731" width="31" style="3" customWidth="1"/>
    <col min="9732" max="9732" width="19.75" style="3" customWidth="1"/>
    <col min="9733" max="9733" width="19.5" style="3" customWidth="1"/>
    <col min="9734" max="9734" width="19" style="3" customWidth="1"/>
    <col min="9735" max="9735" width="16.25" style="3" customWidth="1"/>
    <col min="9736" max="9736" width="17.5" style="3" customWidth="1"/>
    <col min="9737" max="9737" width="14.25" style="3" bestFit="1" customWidth="1"/>
    <col min="9738" max="9738" width="12.875" style="3" customWidth="1"/>
    <col min="9739" max="9986" width="9.125" style="3"/>
    <col min="9987" max="9987" width="31" style="3" customWidth="1"/>
    <col min="9988" max="9988" width="19.75" style="3" customWidth="1"/>
    <col min="9989" max="9989" width="19.5" style="3" customWidth="1"/>
    <col min="9990" max="9990" width="19" style="3" customWidth="1"/>
    <col min="9991" max="9991" width="16.25" style="3" customWidth="1"/>
    <col min="9992" max="9992" width="17.5" style="3" customWidth="1"/>
    <col min="9993" max="9993" width="14.25" style="3" bestFit="1" customWidth="1"/>
    <col min="9994" max="9994" width="12.875" style="3" customWidth="1"/>
    <col min="9995" max="10242" width="9.125" style="3"/>
    <col min="10243" max="10243" width="31" style="3" customWidth="1"/>
    <col min="10244" max="10244" width="19.75" style="3" customWidth="1"/>
    <col min="10245" max="10245" width="19.5" style="3" customWidth="1"/>
    <col min="10246" max="10246" width="19" style="3" customWidth="1"/>
    <col min="10247" max="10247" width="16.25" style="3" customWidth="1"/>
    <col min="10248" max="10248" width="17.5" style="3" customWidth="1"/>
    <col min="10249" max="10249" width="14.25" style="3" bestFit="1" customWidth="1"/>
    <col min="10250" max="10250" width="12.875" style="3" customWidth="1"/>
    <col min="10251" max="10498" width="9.125" style="3"/>
    <col min="10499" max="10499" width="31" style="3" customWidth="1"/>
    <col min="10500" max="10500" width="19.75" style="3" customWidth="1"/>
    <col min="10501" max="10501" width="19.5" style="3" customWidth="1"/>
    <col min="10502" max="10502" width="19" style="3" customWidth="1"/>
    <col min="10503" max="10503" width="16.25" style="3" customWidth="1"/>
    <col min="10504" max="10504" width="17.5" style="3" customWidth="1"/>
    <col min="10505" max="10505" width="14.25" style="3" bestFit="1" customWidth="1"/>
    <col min="10506" max="10506" width="12.875" style="3" customWidth="1"/>
    <col min="10507" max="10754" width="9.125" style="3"/>
    <col min="10755" max="10755" width="31" style="3" customWidth="1"/>
    <col min="10756" max="10756" width="19.75" style="3" customWidth="1"/>
    <col min="10757" max="10757" width="19.5" style="3" customWidth="1"/>
    <col min="10758" max="10758" width="19" style="3" customWidth="1"/>
    <col min="10759" max="10759" width="16.25" style="3" customWidth="1"/>
    <col min="10760" max="10760" width="17.5" style="3" customWidth="1"/>
    <col min="10761" max="10761" width="14.25" style="3" bestFit="1" customWidth="1"/>
    <col min="10762" max="10762" width="12.875" style="3" customWidth="1"/>
    <col min="10763" max="11010" width="9.125" style="3"/>
    <col min="11011" max="11011" width="31" style="3" customWidth="1"/>
    <col min="11012" max="11012" width="19.75" style="3" customWidth="1"/>
    <col min="11013" max="11013" width="19.5" style="3" customWidth="1"/>
    <col min="11014" max="11014" width="19" style="3" customWidth="1"/>
    <col min="11015" max="11015" width="16.25" style="3" customWidth="1"/>
    <col min="11016" max="11016" width="17.5" style="3" customWidth="1"/>
    <col min="11017" max="11017" width="14.25" style="3" bestFit="1" customWidth="1"/>
    <col min="11018" max="11018" width="12.875" style="3" customWidth="1"/>
    <col min="11019" max="11266" width="9.125" style="3"/>
    <col min="11267" max="11267" width="31" style="3" customWidth="1"/>
    <col min="11268" max="11268" width="19.75" style="3" customWidth="1"/>
    <col min="11269" max="11269" width="19.5" style="3" customWidth="1"/>
    <col min="11270" max="11270" width="19" style="3" customWidth="1"/>
    <col min="11271" max="11271" width="16.25" style="3" customWidth="1"/>
    <col min="11272" max="11272" width="17.5" style="3" customWidth="1"/>
    <col min="11273" max="11273" width="14.25" style="3" bestFit="1" customWidth="1"/>
    <col min="11274" max="11274" width="12.875" style="3" customWidth="1"/>
    <col min="11275" max="11522" width="9.125" style="3"/>
    <col min="11523" max="11523" width="31" style="3" customWidth="1"/>
    <col min="11524" max="11524" width="19.75" style="3" customWidth="1"/>
    <col min="11525" max="11525" width="19.5" style="3" customWidth="1"/>
    <col min="11526" max="11526" width="19" style="3" customWidth="1"/>
    <col min="11527" max="11527" width="16.25" style="3" customWidth="1"/>
    <col min="11528" max="11528" width="17.5" style="3" customWidth="1"/>
    <col min="11529" max="11529" width="14.25" style="3" bestFit="1" customWidth="1"/>
    <col min="11530" max="11530" width="12.875" style="3" customWidth="1"/>
    <col min="11531" max="11778" width="9.125" style="3"/>
    <col min="11779" max="11779" width="31" style="3" customWidth="1"/>
    <col min="11780" max="11780" width="19.75" style="3" customWidth="1"/>
    <col min="11781" max="11781" width="19.5" style="3" customWidth="1"/>
    <col min="11782" max="11782" width="19" style="3" customWidth="1"/>
    <col min="11783" max="11783" width="16.25" style="3" customWidth="1"/>
    <col min="11784" max="11784" width="17.5" style="3" customWidth="1"/>
    <col min="11785" max="11785" width="14.25" style="3" bestFit="1" customWidth="1"/>
    <col min="11786" max="11786" width="12.875" style="3" customWidth="1"/>
    <col min="11787" max="12034" width="9.125" style="3"/>
    <col min="12035" max="12035" width="31" style="3" customWidth="1"/>
    <col min="12036" max="12036" width="19.75" style="3" customWidth="1"/>
    <col min="12037" max="12037" width="19.5" style="3" customWidth="1"/>
    <col min="12038" max="12038" width="19" style="3" customWidth="1"/>
    <col min="12039" max="12039" width="16.25" style="3" customWidth="1"/>
    <col min="12040" max="12040" width="17.5" style="3" customWidth="1"/>
    <col min="12041" max="12041" width="14.25" style="3" bestFit="1" customWidth="1"/>
    <col min="12042" max="12042" width="12.875" style="3" customWidth="1"/>
    <col min="12043" max="12290" width="9.125" style="3"/>
    <col min="12291" max="12291" width="31" style="3" customWidth="1"/>
    <col min="12292" max="12292" width="19.75" style="3" customWidth="1"/>
    <col min="12293" max="12293" width="19.5" style="3" customWidth="1"/>
    <col min="12294" max="12294" width="19" style="3" customWidth="1"/>
    <col min="12295" max="12295" width="16.25" style="3" customWidth="1"/>
    <col min="12296" max="12296" width="17.5" style="3" customWidth="1"/>
    <col min="12297" max="12297" width="14.25" style="3" bestFit="1" customWidth="1"/>
    <col min="12298" max="12298" width="12.875" style="3" customWidth="1"/>
    <col min="12299" max="12546" width="9.125" style="3"/>
    <col min="12547" max="12547" width="31" style="3" customWidth="1"/>
    <col min="12548" max="12548" width="19.75" style="3" customWidth="1"/>
    <col min="12549" max="12549" width="19.5" style="3" customWidth="1"/>
    <col min="12550" max="12550" width="19" style="3" customWidth="1"/>
    <col min="12551" max="12551" width="16.25" style="3" customWidth="1"/>
    <col min="12552" max="12552" width="17.5" style="3" customWidth="1"/>
    <col min="12553" max="12553" width="14.25" style="3" bestFit="1" customWidth="1"/>
    <col min="12554" max="12554" width="12.875" style="3" customWidth="1"/>
    <col min="12555" max="12802" width="9.125" style="3"/>
    <col min="12803" max="12803" width="31" style="3" customWidth="1"/>
    <col min="12804" max="12804" width="19.75" style="3" customWidth="1"/>
    <col min="12805" max="12805" width="19.5" style="3" customWidth="1"/>
    <col min="12806" max="12806" width="19" style="3" customWidth="1"/>
    <col min="12807" max="12807" width="16.25" style="3" customWidth="1"/>
    <col min="12808" max="12808" width="17.5" style="3" customWidth="1"/>
    <col min="12809" max="12809" width="14.25" style="3" bestFit="1" customWidth="1"/>
    <col min="12810" max="12810" width="12.875" style="3" customWidth="1"/>
    <col min="12811" max="13058" width="9.125" style="3"/>
    <col min="13059" max="13059" width="31" style="3" customWidth="1"/>
    <col min="13060" max="13060" width="19.75" style="3" customWidth="1"/>
    <col min="13061" max="13061" width="19.5" style="3" customWidth="1"/>
    <col min="13062" max="13062" width="19" style="3" customWidth="1"/>
    <col min="13063" max="13063" width="16.25" style="3" customWidth="1"/>
    <col min="13064" max="13064" width="17.5" style="3" customWidth="1"/>
    <col min="13065" max="13065" width="14.25" style="3" bestFit="1" customWidth="1"/>
    <col min="13066" max="13066" width="12.875" style="3" customWidth="1"/>
    <col min="13067" max="13314" width="9.125" style="3"/>
    <col min="13315" max="13315" width="31" style="3" customWidth="1"/>
    <col min="13316" max="13316" width="19.75" style="3" customWidth="1"/>
    <col min="13317" max="13317" width="19.5" style="3" customWidth="1"/>
    <col min="13318" max="13318" width="19" style="3" customWidth="1"/>
    <col min="13319" max="13319" width="16.25" style="3" customWidth="1"/>
    <col min="13320" max="13320" width="17.5" style="3" customWidth="1"/>
    <col min="13321" max="13321" width="14.25" style="3" bestFit="1" customWidth="1"/>
    <col min="13322" max="13322" width="12.875" style="3" customWidth="1"/>
    <col min="13323" max="13570" width="9.125" style="3"/>
    <col min="13571" max="13571" width="31" style="3" customWidth="1"/>
    <col min="13572" max="13572" width="19.75" style="3" customWidth="1"/>
    <col min="13573" max="13573" width="19.5" style="3" customWidth="1"/>
    <col min="13574" max="13574" width="19" style="3" customWidth="1"/>
    <col min="13575" max="13575" width="16.25" style="3" customWidth="1"/>
    <col min="13576" max="13576" width="17.5" style="3" customWidth="1"/>
    <col min="13577" max="13577" width="14.25" style="3" bestFit="1" customWidth="1"/>
    <col min="13578" max="13578" width="12.875" style="3" customWidth="1"/>
    <col min="13579" max="13826" width="9.125" style="3"/>
    <col min="13827" max="13827" width="31" style="3" customWidth="1"/>
    <col min="13828" max="13828" width="19.75" style="3" customWidth="1"/>
    <col min="13829" max="13829" width="19.5" style="3" customWidth="1"/>
    <col min="13830" max="13830" width="19" style="3" customWidth="1"/>
    <col min="13831" max="13831" width="16.25" style="3" customWidth="1"/>
    <col min="13832" max="13832" width="17.5" style="3" customWidth="1"/>
    <col min="13833" max="13833" width="14.25" style="3" bestFit="1" customWidth="1"/>
    <col min="13834" max="13834" width="12.875" style="3" customWidth="1"/>
    <col min="13835" max="14082" width="9.125" style="3"/>
    <col min="14083" max="14083" width="31" style="3" customWidth="1"/>
    <col min="14084" max="14084" width="19.75" style="3" customWidth="1"/>
    <col min="14085" max="14085" width="19.5" style="3" customWidth="1"/>
    <col min="14086" max="14086" width="19" style="3" customWidth="1"/>
    <col min="14087" max="14087" width="16.25" style="3" customWidth="1"/>
    <col min="14088" max="14088" width="17.5" style="3" customWidth="1"/>
    <col min="14089" max="14089" width="14.25" style="3" bestFit="1" customWidth="1"/>
    <col min="14090" max="14090" width="12.875" style="3" customWidth="1"/>
    <col min="14091" max="14338" width="9.125" style="3"/>
    <col min="14339" max="14339" width="31" style="3" customWidth="1"/>
    <col min="14340" max="14340" width="19.75" style="3" customWidth="1"/>
    <col min="14341" max="14341" width="19.5" style="3" customWidth="1"/>
    <col min="14342" max="14342" width="19" style="3" customWidth="1"/>
    <col min="14343" max="14343" width="16.25" style="3" customWidth="1"/>
    <col min="14344" max="14344" width="17.5" style="3" customWidth="1"/>
    <col min="14345" max="14345" width="14.25" style="3" bestFit="1" customWidth="1"/>
    <col min="14346" max="14346" width="12.875" style="3" customWidth="1"/>
    <col min="14347" max="14594" width="9.125" style="3"/>
    <col min="14595" max="14595" width="31" style="3" customWidth="1"/>
    <col min="14596" max="14596" width="19.75" style="3" customWidth="1"/>
    <col min="14597" max="14597" width="19.5" style="3" customWidth="1"/>
    <col min="14598" max="14598" width="19" style="3" customWidth="1"/>
    <col min="14599" max="14599" width="16.25" style="3" customWidth="1"/>
    <col min="14600" max="14600" width="17.5" style="3" customWidth="1"/>
    <col min="14601" max="14601" width="14.25" style="3" bestFit="1" customWidth="1"/>
    <col min="14602" max="14602" width="12.875" style="3" customWidth="1"/>
    <col min="14603" max="14850" width="9.125" style="3"/>
    <col min="14851" max="14851" width="31" style="3" customWidth="1"/>
    <col min="14852" max="14852" width="19.75" style="3" customWidth="1"/>
    <col min="14853" max="14853" width="19.5" style="3" customWidth="1"/>
    <col min="14854" max="14854" width="19" style="3" customWidth="1"/>
    <col min="14855" max="14855" width="16.25" style="3" customWidth="1"/>
    <col min="14856" max="14856" width="17.5" style="3" customWidth="1"/>
    <col min="14857" max="14857" width="14.25" style="3" bestFit="1" customWidth="1"/>
    <col min="14858" max="14858" width="12.875" style="3" customWidth="1"/>
    <col min="14859" max="15106" width="9.125" style="3"/>
    <col min="15107" max="15107" width="31" style="3" customWidth="1"/>
    <col min="15108" max="15108" width="19.75" style="3" customWidth="1"/>
    <col min="15109" max="15109" width="19.5" style="3" customWidth="1"/>
    <col min="15110" max="15110" width="19" style="3" customWidth="1"/>
    <col min="15111" max="15111" width="16.25" style="3" customWidth="1"/>
    <col min="15112" max="15112" width="17.5" style="3" customWidth="1"/>
    <col min="15113" max="15113" width="14.25" style="3" bestFit="1" customWidth="1"/>
    <col min="15114" max="15114" width="12.875" style="3" customWidth="1"/>
    <col min="15115" max="15362" width="9.125" style="3"/>
    <col min="15363" max="15363" width="31" style="3" customWidth="1"/>
    <col min="15364" max="15364" width="19.75" style="3" customWidth="1"/>
    <col min="15365" max="15365" width="19.5" style="3" customWidth="1"/>
    <col min="15366" max="15366" width="19" style="3" customWidth="1"/>
    <col min="15367" max="15367" width="16.25" style="3" customWidth="1"/>
    <col min="15368" max="15368" width="17.5" style="3" customWidth="1"/>
    <col min="15369" max="15369" width="14.25" style="3" bestFit="1" customWidth="1"/>
    <col min="15370" max="15370" width="12.875" style="3" customWidth="1"/>
    <col min="15371" max="15618" width="9.125" style="3"/>
    <col min="15619" max="15619" width="31" style="3" customWidth="1"/>
    <col min="15620" max="15620" width="19.75" style="3" customWidth="1"/>
    <col min="15621" max="15621" width="19.5" style="3" customWidth="1"/>
    <col min="15622" max="15622" width="19" style="3" customWidth="1"/>
    <col min="15623" max="15623" width="16.25" style="3" customWidth="1"/>
    <col min="15624" max="15624" width="17.5" style="3" customWidth="1"/>
    <col min="15625" max="15625" width="14.25" style="3" bestFit="1" customWidth="1"/>
    <col min="15626" max="15626" width="12.875" style="3" customWidth="1"/>
    <col min="15627" max="15874" width="9.125" style="3"/>
    <col min="15875" max="15875" width="31" style="3" customWidth="1"/>
    <col min="15876" max="15876" width="19.75" style="3" customWidth="1"/>
    <col min="15877" max="15877" width="19.5" style="3" customWidth="1"/>
    <col min="15878" max="15878" width="19" style="3" customWidth="1"/>
    <col min="15879" max="15879" width="16.25" style="3" customWidth="1"/>
    <col min="15880" max="15880" width="17.5" style="3" customWidth="1"/>
    <col min="15881" max="15881" width="14.25" style="3" bestFit="1" customWidth="1"/>
    <col min="15882" max="15882" width="12.875" style="3" customWidth="1"/>
    <col min="15883" max="16130" width="9.125" style="3"/>
    <col min="16131" max="16131" width="31" style="3" customWidth="1"/>
    <col min="16132" max="16132" width="19.75" style="3" customWidth="1"/>
    <col min="16133" max="16133" width="19.5" style="3" customWidth="1"/>
    <col min="16134" max="16134" width="19" style="3" customWidth="1"/>
    <col min="16135" max="16135" width="16.25" style="3" customWidth="1"/>
    <col min="16136" max="16136" width="17.5" style="3" customWidth="1"/>
    <col min="16137" max="16137" width="14.25" style="3" bestFit="1" customWidth="1"/>
    <col min="16138" max="16138" width="12.875" style="3" customWidth="1"/>
    <col min="16139" max="16384" width="9.125" style="3"/>
  </cols>
  <sheetData>
    <row r="1" spans="2:10" s="2" customFormat="1" ht="11.25" customHeight="1" x14ac:dyDescent="0.15">
      <c r="B1" s="1"/>
      <c r="C1" s="1"/>
      <c r="D1" s="1"/>
      <c r="E1" s="1"/>
      <c r="F1" s="1"/>
      <c r="G1" s="79"/>
      <c r="H1" s="79"/>
    </row>
    <row r="2" spans="2:10" ht="16.5" customHeight="1" x14ac:dyDescent="0.2">
      <c r="B2" s="135" t="s">
        <v>52</v>
      </c>
      <c r="C2" s="136"/>
      <c r="D2" s="136"/>
      <c r="E2" s="136"/>
      <c r="F2" s="136"/>
      <c r="G2" s="136"/>
      <c r="H2" s="98"/>
    </row>
    <row r="3" spans="2:10" ht="14.25" customHeight="1" x14ac:dyDescent="0.2">
      <c r="B3" s="136"/>
      <c r="C3" s="136"/>
      <c r="D3" s="136"/>
      <c r="E3" s="136"/>
      <c r="F3" s="136"/>
      <c r="G3" s="136"/>
      <c r="H3" s="98"/>
    </row>
    <row r="4" spans="2:10" ht="6" customHeight="1" x14ac:dyDescent="0.2">
      <c r="B4" s="4"/>
      <c r="C4" s="5"/>
      <c r="D4" s="6"/>
      <c r="E4" s="96"/>
      <c r="F4" s="96"/>
      <c r="G4" s="80"/>
      <c r="H4" s="80"/>
    </row>
    <row r="5" spans="2:10" ht="15" customHeight="1" x14ac:dyDescent="0.2">
      <c r="B5" s="8"/>
      <c r="C5" s="9"/>
      <c r="D5" s="10"/>
      <c r="E5" s="9"/>
      <c r="F5" s="9"/>
      <c r="G5" s="80"/>
      <c r="H5" s="80"/>
      <c r="J5" s="9"/>
    </row>
    <row r="6" spans="2:10" s="74" customFormat="1" ht="12.75" customHeight="1" x14ac:dyDescent="0.15">
      <c r="B6" s="118" t="s">
        <v>48</v>
      </c>
      <c r="C6" s="120" t="s">
        <v>27</v>
      </c>
      <c r="D6" s="121" t="s">
        <v>23</v>
      </c>
      <c r="E6" s="123" t="s">
        <v>26</v>
      </c>
      <c r="F6" s="123" t="s">
        <v>25</v>
      </c>
      <c r="G6" s="109" t="s">
        <v>24</v>
      </c>
      <c r="H6" s="109" t="s">
        <v>50</v>
      </c>
    </row>
    <row r="7" spans="2:10" s="74" customFormat="1" ht="21.75" customHeight="1" x14ac:dyDescent="0.15">
      <c r="B7" s="119"/>
      <c r="C7" s="119"/>
      <c r="D7" s="122"/>
      <c r="E7" s="124"/>
      <c r="F7" s="124"/>
      <c r="G7" s="110"/>
      <c r="H7" s="110"/>
    </row>
    <row r="8" spans="2:10" s="75" customFormat="1" ht="74.099999999999994" customHeight="1" x14ac:dyDescent="0.15">
      <c r="B8" s="76">
        <v>1</v>
      </c>
      <c r="C8" s="111"/>
      <c r="D8" s="77">
        <v>1</v>
      </c>
      <c r="E8" s="102" t="s">
        <v>28</v>
      </c>
      <c r="F8" s="103" t="s">
        <v>29</v>
      </c>
      <c r="G8" s="106">
        <v>20000000</v>
      </c>
      <c r="H8" s="116" t="s">
        <v>51</v>
      </c>
    </row>
    <row r="9" spans="2:10" s="75" customFormat="1" ht="231" x14ac:dyDescent="0.15">
      <c r="B9" s="78"/>
      <c r="C9" s="112"/>
      <c r="D9" s="77">
        <f>D8+1</f>
        <v>2</v>
      </c>
      <c r="E9" s="102" t="s">
        <v>30</v>
      </c>
      <c r="F9" s="103" t="s">
        <v>31</v>
      </c>
      <c r="G9" s="107"/>
      <c r="H9" s="117"/>
    </row>
    <row r="10" spans="2:10" s="75" customFormat="1" ht="49.5" x14ac:dyDescent="0.15">
      <c r="B10" s="76">
        <v>2</v>
      </c>
      <c r="C10" s="112"/>
      <c r="D10" s="77">
        <f t="shared" ref="D10:D17" si="0">D9+1</f>
        <v>3</v>
      </c>
      <c r="E10" s="102" t="s">
        <v>32</v>
      </c>
      <c r="F10" s="103" t="s">
        <v>33</v>
      </c>
      <c r="G10" s="107"/>
      <c r="H10" s="117"/>
    </row>
    <row r="11" spans="2:10" s="75" customFormat="1" ht="49.5" x14ac:dyDescent="0.15">
      <c r="B11" s="78"/>
      <c r="C11" s="112"/>
      <c r="D11" s="77">
        <f t="shared" si="0"/>
        <v>4</v>
      </c>
      <c r="E11" s="102" t="s">
        <v>35</v>
      </c>
      <c r="F11" s="103" t="s">
        <v>34</v>
      </c>
      <c r="G11" s="107"/>
      <c r="H11" s="117"/>
    </row>
    <row r="12" spans="2:10" s="75" customFormat="1" ht="82.5" x14ac:dyDescent="0.15">
      <c r="B12" s="76">
        <v>3</v>
      </c>
      <c r="C12" s="112"/>
      <c r="D12" s="77">
        <f t="shared" si="0"/>
        <v>5</v>
      </c>
      <c r="E12" s="102" t="s">
        <v>36</v>
      </c>
      <c r="F12" s="103" t="s">
        <v>37</v>
      </c>
      <c r="G12" s="107"/>
      <c r="H12" s="117"/>
    </row>
    <row r="13" spans="2:10" s="75" customFormat="1" ht="99" x14ac:dyDescent="0.15">
      <c r="B13" s="78"/>
      <c r="C13" s="112"/>
      <c r="D13" s="77">
        <f t="shared" si="0"/>
        <v>6</v>
      </c>
      <c r="E13" s="102" t="s">
        <v>38</v>
      </c>
      <c r="F13" s="103" t="s">
        <v>39</v>
      </c>
      <c r="G13" s="107"/>
      <c r="H13" s="117"/>
    </row>
    <row r="14" spans="2:10" s="75" customFormat="1" ht="66" x14ac:dyDescent="0.15">
      <c r="B14" s="76">
        <v>4</v>
      </c>
      <c r="C14" s="112"/>
      <c r="D14" s="77">
        <f t="shared" si="0"/>
        <v>7</v>
      </c>
      <c r="E14" s="102" t="s">
        <v>40</v>
      </c>
      <c r="F14" s="103" t="s">
        <v>41</v>
      </c>
      <c r="G14" s="107"/>
      <c r="H14" s="117"/>
    </row>
    <row r="15" spans="2:10" s="75" customFormat="1" ht="49.5" x14ac:dyDescent="0.15">
      <c r="B15" s="78"/>
      <c r="C15" s="112"/>
      <c r="D15" s="77">
        <f t="shared" si="0"/>
        <v>8</v>
      </c>
      <c r="E15" s="102" t="s">
        <v>42</v>
      </c>
      <c r="F15" s="103" t="s">
        <v>43</v>
      </c>
      <c r="G15" s="107"/>
      <c r="H15" s="117"/>
    </row>
    <row r="16" spans="2:10" s="75" customFormat="1" ht="82.5" x14ac:dyDescent="0.15">
      <c r="B16" s="104">
        <v>5</v>
      </c>
      <c r="C16" s="112"/>
      <c r="D16" s="77">
        <f t="shared" si="0"/>
        <v>9</v>
      </c>
      <c r="E16" s="102" t="s">
        <v>44</v>
      </c>
      <c r="F16" s="103" t="s">
        <v>47</v>
      </c>
      <c r="G16" s="107"/>
      <c r="H16" s="117"/>
    </row>
    <row r="17" spans="2:10" s="75" customFormat="1" ht="66" x14ac:dyDescent="0.15">
      <c r="B17" s="105"/>
      <c r="C17" s="113"/>
      <c r="D17" s="77">
        <f t="shared" si="0"/>
        <v>10</v>
      </c>
      <c r="E17" s="102" t="s">
        <v>45</v>
      </c>
      <c r="F17" s="103" t="s">
        <v>46</v>
      </c>
      <c r="G17" s="108"/>
      <c r="H17" s="117"/>
    </row>
    <row r="18" spans="2:10" s="75" customFormat="1" ht="19.5" customHeight="1" x14ac:dyDescent="0.15">
      <c r="B18" s="137" t="s">
        <v>49</v>
      </c>
      <c r="C18" s="138"/>
      <c r="D18" s="138"/>
      <c r="E18" s="139"/>
      <c r="F18" s="99"/>
      <c r="G18" s="97">
        <f>SUM(G8:G17)</f>
        <v>20000000</v>
      </c>
      <c r="H18" s="97"/>
    </row>
    <row r="19" spans="2:10" ht="19.5" customHeight="1" x14ac:dyDescent="0.2">
      <c r="B19" s="8"/>
      <c r="C19" s="5"/>
      <c r="D19" s="6"/>
      <c r="E19" s="7"/>
      <c r="F19" s="7"/>
      <c r="G19" s="80"/>
      <c r="H19" s="80"/>
    </row>
    <row r="20" spans="2:10" s="11" customFormat="1" ht="15" customHeight="1" x14ac:dyDescent="0.15">
      <c r="B20" s="12"/>
      <c r="C20" s="13"/>
      <c r="D20" s="14"/>
      <c r="E20" s="15"/>
      <c r="F20" s="15"/>
      <c r="G20" s="80"/>
      <c r="H20" s="80"/>
    </row>
    <row r="21" spans="2:10" s="11" customFormat="1" ht="15" customHeight="1" x14ac:dyDescent="0.15">
      <c r="B21" s="12"/>
      <c r="C21" s="13"/>
      <c r="D21" s="14"/>
      <c r="E21" s="15"/>
      <c r="F21" s="15"/>
      <c r="G21" s="80"/>
      <c r="H21" s="80"/>
    </row>
    <row r="22" spans="2:10" s="11" customFormat="1" ht="15" customHeight="1" x14ac:dyDescent="0.15">
      <c r="B22" s="12"/>
      <c r="C22" s="13"/>
      <c r="D22" s="14"/>
      <c r="E22" s="15"/>
      <c r="F22" s="15"/>
      <c r="G22" s="80"/>
      <c r="H22" s="80"/>
    </row>
    <row r="23" spans="2:10" s="11" customFormat="1" ht="15" customHeight="1" x14ac:dyDescent="0.15">
      <c r="B23" s="12"/>
      <c r="C23" s="13"/>
      <c r="D23" s="14"/>
      <c r="E23" s="15"/>
      <c r="F23" s="15"/>
      <c r="G23" s="80"/>
      <c r="H23" s="80"/>
    </row>
    <row r="24" spans="2:10" s="11" customFormat="1" ht="15" customHeight="1" x14ac:dyDescent="0.15">
      <c r="B24" s="12"/>
      <c r="C24" s="13"/>
      <c r="D24" s="14"/>
      <c r="E24" s="15"/>
      <c r="F24" s="15"/>
      <c r="G24" s="80"/>
      <c r="H24" s="80"/>
    </row>
    <row r="25" spans="2:10" ht="24" customHeight="1" x14ac:dyDescent="0.2">
      <c r="B25" s="4"/>
      <c r="C25" s="5"/>
      <c r="D25" s="6"/>
      <c r="E25" s="7"/>
      <c r="F25" s="7"/>
      <c r="G25" s="80"/>
      <c r="H25" s="80"/>
    </row>
    <row r="26" spans="2:10" ht="24" hidden="1" customHeight="1" x14ac:dyDescent="0.2">
      <c r="B26" s="127" t="s">
        <v>1</v>
      </c>
      <c r="C26" s="127"/>
      <c r="D26" s="127"/>
      <c r="E26" s="127"/>
      <c r="F26" s="127"/>
      <c r="G26" s="127"/>
      <c r="H26" s="100"/>
      <c r="I26" s="16"/>
      <c r="J26" s="16"/>
    </row>
    <row r="27" spans="2:10" ht="21" hidden="1" customHeight="1" x14ac:dyDescent="0.2">
      <c r="B27" s="125" t="s">
        <v>2</v>
      </c>
      <c r="C27" s="129" t="s">
        <v>3</v>
      </c>
      <c r="D27" s="17"/>
      <c r="E27" s="132" t="s">
        <v>4</v>
      </c>
      <c r="F27" s="133"/>
      <c r="G27" s="134"/>
      <c r="H27" s="101"/>
      <c r="I27" s="16"/>
      <c r="J27" s="16"/>
    </row>
    <row r="28" spans="2:10" ht="12.75" hidden="1" customHeight="1" x14ac:dyDescent="0.2">
      <c r="B28" s="128"/>
      <c r="C28" s="130"/>
      <c r="D28" s="18" t="s">
        <v>5</v>
      </c>
      <c r="E28" s="125" t="s">
        <v>6</v>
      </c>
      <c r="F28" s="125" t="s">
        <v>6</v>
      </c>
      <c r="G28" s="114" t="s">
        <v>7</v>
      </c>
      <c r="H28" s="114"/>
      <c r="I28" s="16"/>
      <c r="J28" s="16"/>
    </row>
    <row r="29" spans="2:10" ht="12.75" hidden="1" customHeight="1" x14ac:dyDescent="0.2">
      <c r="B29" s="126"/>
      <c r="C29" s="131"/>
      <c r="D29" s="19">
        <v>4.0000000000000001E-3</v>
      </c>
      <c r="E29" s="126"/>
      <c r="F29" s="126"/>
      <c r="G29" s="115"/>
      <c r="H29" s="115"/>
      <c r="I29" s="16"/>
      <c r="J29" s="16"/>
    </row>
    <row r="30" spans="2:10" s="25" customFormat="1" ht="15" hidden="1" customHeight="1" x14ac:dyDescent="0.15">
      <c r="B30" s="20" t="s">
        <v>8</v>
      </c>
      <c r="C30" s="21">
        <v>0.25</v>
      </c>
      <c r="D30" s="22" t="e">
        <f>ROUND(#REF!*$D$29,0)</f>
        <v>#REF!</v>
      </c>
      <c r="E30" s="23">
        <v>0.18</v>
      </c>
      <c r="F30" s="23">
        <v>0.18</v>
      </c>
      <c r="G30" s="81" t="e">
        <f>ROUND(E30*#REF!,0)</f>
        <v>#REF!</v>
      </c>
      <c r="H30" s="81"/>
      <c r="I30" s="24" t="e">
        <f>#REF!*C30</f>
        <v>#REF!</v>
      </c>
      <c r="J30" s="24" t="e">
        <f>#REF!*0.4%</f>
        <v>#REF!</v>
      </c>
    </row>
    <row r="31" spans="2:10" s="11" customFormat="1" ht="15" hidden="1" customHeight="1" x14ac:dyDescent="0.15">
      <c r="B31" s="26" t="s">
        <v>9</v>
      </c>
      <c r="C31" s="27">
        <v>0.15000000000000002</v>
      </c>
      <c r="D31" s="28" t="e">
        <f>ROUND(#REF!*$D$29,0)</f>
        <v>#REF!</v>
      </c>
      <c r="E31" s="29">
        <v>0.18</v>
      </c>
      <c r="F31" s="29">
        <v>0.18</v>
      </c>
      <c r="G31" s="82" t="e">
        <f>ROUND(E31*#REF!,0)</f>
        <v>#REF!</v>
      </c>
      <c r="H31" s="82"/>
      <c r="I31" s="24" t="e">
        <f>#REF!*C31</f>
        <v>#REF!</v>
      </c>
      <c r="J31" s="24" t="e">
        <f>#REF!*0.4%</f>
        <v>#REF!</v>
      </c>
    </row>
    <row r="32" spans="2:10" s="11" customFormat="1" ht="15" hidden="1" customHeight="1" x14ac:dyDescent="0.15">
      <c r="B32" s="26" t="s">
        <v>10</v>
      </c>
      <c r="C32" s="27">
        <v>0.17</v>
      </c>
      <c r="D32" s="28" t="e">
        <f>ROUND(#REF!*$D$29,0)</f>
        <v>#REF!</v>
      </c>
      <c r="E32" s="29">
        <v>0.18</v>
      </c>
      <c r="F32" s="29">
        <v>0.18</v>
      </c>
      <c r="G32" s="82" t="e">
        <f>ROUND(E32*#REF!,0)</f>
        <v>#REF!</v>
      </c>
      <c r="H32" s="82"/>
      <c r="I32" s="24" t="e">
        <f>#REF!*C32</f>
        <v>#REF!</v>
      </c>
      <c r="J32" s="24" t="e">
        <f>#REF!*0.4%</f>
        <v>#REF!</v>
      </c>
    </row>
    <row r="33" spans="2:10" s="25" customFormat="1" ht="15" hidden="1" customHeight="1" x14ac:dyDescent="0.15">
      <c r="B33" s="26" t="s">
        <v>11</v>
      </c>
      <c r="C33" s="30">
        <v>0.15</v>
      </c>
      <c r="D33" s="28" t="e">
        <f>ROUND(#REF!*$D$29,0)</f>
        <v>#REF!</v>
      </c>
      <c r="E33" s="31">
        <v>0.03</v>
      </c>
      <c r="F33" s="31">
        <v>0.03</v>
      </c>
      <c r="G33" s="82" t="e">
        <f>ROUND(E33*#REF!,0)</f>
        <v>#REF!</v>
      </c>
      <c r="H33" s="82"/>
      <c r="I33" s="24" t="e">
        <f>#REF!*C33</f>
        <v>#REF!</v>
      </c>
      <c r="J33" s="24" t="e">
        <f>#REF!*0.4%</f>
        <v>#REF!</v>
      </c>
    </row>
    <row r="34" spans="2:10" s="11" customFormat="1" ht="15" hidden="1" customHeight="1" x14ac:dyDescent="0.15">
      <c r="B34" s="26" t="s">
        <v>12</v>
      </c>
      <c r="C34" s="27">
        <v>0.15</v>
      </c>
      <c r="D34" s="28" t="e">
        <f>ROUND(#REF!*$D$29,0)</f>
        <v>#REF!</v>
      </c>
      <c r="E34" s="29">
        <v>0.18</v>
      </c>
      <c r="F34" s="29">
        <v>0.18</v>
      </c>
      <c r="G34" s="82" t="e">
        <f>ROUND(E34*#REF!,0)</f>
        <v>#REF!</v>
      </c>
      <c r="H34" s="82"/>
      <c r="I34" s="24" t="e">
        <f>#REF!*C34</f>
        <v>#REF!</v>
      </c>
      <c r="J34" s="24" t="e">
        <f>#REF!*0.4%</f>
        <v>#REF!</v>
      </c>
    </row>
    <row r="35" spans="2:10" s="11" customFormat="1" ht="15" hidden="1" customHeight="1" x14ac:dyDescent="0.15">
      <c r="B35" s="26" t="s">
        <v>13</v>
      </c>
      <c r="C35" s="27">
        <v>0.05</v>
      </c>
      <c r="D35" s="28" t="e">
        <f>ROUND(#REF!*$D$29,0)</f>
        <v>#REF!</v>
      </c>
      <c r="E35" s="29">
        <v>0.18</v>
      </c>
      <c r="F35" s="29">
        <v>0.18</v>
      </c>
      <c r="G35" s="82" t="e">
        <f>ROUND(E35*#REF!,0)</f>
        <v>#REF!</v>
      </c>
      <c r="H35" s="82"/>
      <c r="I35" s="24" t="e">
        <f>#REF!*C35</f>
        <v>#REF!</v>
      </c>
      <c r="J35" s="24" t="e">
        <f>#REF!*0.4%</f>
        <v>#REF!</v>
      </c>
    </row>
    <row r="36" spans="2:10" s="11" customFormat="1" ht="15" hidden="1" customHeight="1" x14ac:dyDescent="0.15">
      <c r="B36" s="26" t="s">
        <v>14</v>
      </c>
      <c r="C36" s="27">
        <v>2.5000000000000001E-2</v>
      </c>
      <c r="D36" s="28" t="e">
        <f>ROUND(#REF!*$D$29,0)-1</f>
        <v>#REF!</v>
      </c>
      <c r="E36" s="31">
        <v>0.15</v>
      </c>
      <c r="F36" s="31">
        <v>0.15</v>
      </c>
      <c r="G36" s="82" t="e">
        <f>ROUND(E36*#REF!,0)</f>
        <v>#REF!</v>
      </c>
      <c r="H36" s="82"/>
      <c r="I36" s="24" t="e">
        <f>#REF!*C36</f>
        <v>#REF!</v>
      </c>
      <c r="J36" s="24" t="e">
        <f>#REF!*0.4%</f>
        <v>#REF!</v>
      </c>
    </row>
    <row r="37" spans="2:10" s="11" customFormat="1" ht="15" hidden="1" customHeight="1" x14ac:dyDescent="0.15">
      <c r="B37" s="26" t="s">
        <v>15</v>
      </c>
      <c r="C37" s="27">
        <v>0.04</v>
      </c>
      <c r="D37" s="28" t="e">
        <f>ROUND(#REF!*$D$29,0)</f>
        <v>#REF!</v>
      </c>
      <c r="E37" s="29">
        <v>0.18</v>
      </c>
      <c r="F37" s="29">
        <v>0.18</v>
      </c>
      <c r="G37" s="82" t="e">
        <f>ROUND(E37*#REF!,0)</f>
        <v>#REF!</v>
      </c>
      <c r="H37" s="82"/>
      <c r="I37" s="24" t="e">
        <f>#REF!*C37</f>
        <v>#REF!</v>
      </c>
      <c r="J37" s="24" t="e">
        <f>#REF!*0.4%</f>
        <v>#REF!</v>
      </c>
    </row>
    <row r="38" spans="2:10" s="11" customFormat="1" ht="15" hidden="1" customHeight="1" x14ac:dyDescent="0.15">
      <c r="B38" s="32" t="s">
        <v>16</v>
      </c>
      <c r="C38" s="27">
        <v>1.4999999999999999E-2</v>
      </c>
      <c r="D38" s="33" t="e">
        <f>ROUND(#REF!*$D$29,0)</f>
        <v>#REF!</v>
      </c>
      <c r="E38" s="34">
        <v>0.18</v>
      </c>
      <c r="F38" s="34">
        <v>0.18</v>
      </c>
      <c r="G38" s="82" t="e">
        <f>ROUND(E38*#REF!,0)</f>
        <v>#REF!</v>
      </c>
      <c r="H38" s="82"/>
      <c r="I38" s="24" t="e">
        <f>#REF!*C38</f>
        <v>#REF!</v>
      </c>
      <c r="J38" s="24" t="e">
        <f>#REF!*0.4%</f>
        <v>#REF!</v>
      </c>
    </row>
    <row r="39" spans="2:10" s="11" customFormat="1" ht="15" hidden="1" customHeight="1" x14ac:dyDescent="0.15">
      <c r="B39" s="35" t="s">
        <v>0</v>
      </c>
      <c r="C39" s="36">
        <f>SUM(C30:C38)</f>
        <v>1.0000000000000002</v>
      </c>
      <c r="D39" s="37" t="e">
        <f>#REF!</f>
        <v>#REF!</v>
      </c>
      <c r="E39" s="38"/>
      <c r="F39" s="38"/>
      <c r="G39" s="83" t="e">
        <f>SUM(G30:G38)</f>
        <v>#REF!</v>
      </c>
      <c r="H39" s="83"/>
      <c r="I39" s="24" t="e">
        <f>#REF!*C39</f>
        <v>#REF!</v>
      </c>
      <c r="J39" s="24" t="e">
        <f>#REF!*0.4%</f>
        <v>#REF!</v>
      </c>
    </row>
    <row r="40" spans="2:10" s="11" customFormat="1" ht="11.25" hidden="1" customHeight="1" x14ac:dyDescent="0.15">
      <c r="B40" s="39" t="s">
        <v>17</v>
      </c>
      <c r="C40" s="40"/>
      <c r="D40" s="40"/>
      <c r="E40" s="41"/>
      <c r="F40" s="41"/>
      <c r="G40" s="84"/>
      <c r="H40" s="84"/>
      <c r="I40" s="42"/>
      <c r="J40" s="42"/>
    </row>
    <row r="41" spans="2:10" s="45" customFormat="1" ht="15" hidden="1" customHeight="1" x14ac:dyDescent="0.15">
      <c r="B41" s="43" t="s">
        <v>18</v>
      </c>
      <c r="C41" s="43"/>
      <c r="D41" s="44" t="e">
        <f>SUM(D30:D38)</f>
        <v>#REF!</v>
      </c>
      <c r="E41" s="44"/>
      <c r="F41" s="44"/>
      <c r="G41" s="85" t="e">
        <f t="shared" ref="G41" si="1">SUM(G30:G38)</f>
        <v>#REF!</v>
      </c>
      <c r="H41" s="85"/>
      <c r="I41" s="42"/>
      <c r="J41" s="42"/>
    </row>
    <row r="42" spans="2:10" ht="15" hidden="1" customHeight="1" x14ac:dyDescent="0.2">
      <c r="B42" s="46"/>
      <c r="C42" s="46"/>
      <c r="D42" s="47"/>
      <c r="E42" s="46"/>
      <c r="F42" s="46"/>
      <c r="G42" s="86"/>
      <c r="H42" s="86"/>
      <c r="I42" s="16"/>
      <c r="J42" s="16"/>
    </row>
    <row r="43" spans="2:10" ht="15" hidden="1" customHeight="1" x14ac:dyDescent="0.2">
      <c r="B43" s="140" t="s">
        <v>19</v>
      </c>
      <c r="C43" s="48"/>
      <c r="D43" s="49" t="s">
        <v>20</v>
      </c>
      <c r="E43" s="50"/>
      <c r="F43" s="50"/>
      <c r="G43" s="87"/>
      <c r="H43" s="87"/>
      <c r="I43" s="16"/>
      <c r="J43" s="16"/>
    </row>
    <row r="44" spans="2:10" ht="15" hidden="1" customHeight="1" x14ac:dyDescent="0.2">
      <c r="B44" s="141"/>
      <c r="C44" s="51"/>
      <c r="D44" s="52">
        <v>41988</v>
      </c>
      <c r="E44" s="53"/>
      <c r="F44" s="53"/>
      <c r="G44" s="88"/>
      <c r="H44" s="88"/>
      <c r="I44" s="16"/>
      <c r="J44" s="16"/>
    </row>
    <row r="45" spans="2:10" ht="15" hidden="1" customHeight="1" x14ac:dyDescent="0.2">
      <c r="B45" s="142"/>
      <c r="C45" s="54"/>
      <c r="D45" s="55">
        <v>42003</v>
      </c>
      <c r="E45" s="56"/>
      <c r="F45" s="56"/>
      <c r="G45" s="89"/>
      <c r="H45" s="89"/>
      <c r="I45" s="16"/>
      <c r="J45" s="16"/>
    </row>
    <row r="46" spans="2:10" ht="15" hidden="1" customHeight="1" x14ac:dyDescent="0.2">
      <c r="B46" s="57"/>
      <c r="C46" s="58"/>
      <c r="E46" s="59"/>
      <c r="F46" s="59"/>
      <c r="G46" s="90"/>
      <c r="H46" s="90"/>
      <c r="I46" s="16"/>
      <c r="J46" s="16"/>
    </row>
    <row r="47" spans="2:10" ht="15" hidden="1" customHeight="1" x14ac:dyDescent="0.2">
      <c r="B47" s="57"/>
      <c r="C47" s="58"/>
      <c r="E47" s="60"/>
      <c r="F47" s="60"/>
      <c r="G47" s="90"/>
      <c r="H47" s="90"/>
      <c r="I47" s="16"/>
      <c r="J47" s="16"/>
    </row>
    <row r="48" spans="2:10" ht="24" hidden="1" customHeight="1" x14ac:dyDescent="0.2">
      <c r="B48" s="127" t="s">
        <v>21</v>
      </c>
      <c r="C48" s="127"/>
      <c r="D48" s="127"/>
      <c r="E48" s="127"/>
      <c r="F48" s="127"/>
      <c r="G48" s="127"/>
      <c r="H48" s="100"/>
      <c r="I48" s="16"/>
      <c r="J48" s="16"/>
    </row>
    <row r="49" spans="2:10" ht="21" hidden="1" customHeight="1" x14ac:dyDescent="0.2">
      <c r="B49" s="125" t="s">
        <v>2</v>
      </c>
      <c r="C49" s="129" t="s">
        <v>3</v>
      </c>
      <c r="D49" s="17"/>
      <c r="E49" s="132" t="s">
        <v>4</v>
      </c>
      <c r="F49" s="133"/>
      <c r="G49" s="134"/>
      <c r="H49" s="101"/>
      <c r="I49" s="16"/>
      <c r="J49" s="16"/>
    </row>
    <row r="50" spans="2:10" ht="12.75" hidden="1" customHeight="1" x14ac:dyDescent="0.2">
      <c r="B50" s="128"/>
      <c r="C50" s="130"/>
      <c r="D50" s="18" t="s">
        <v>5</v>
      </c>
      <c r="E50" s="125" t="s">
        <v>6</v>
      </c>
      <c r="F50" s="125" t="s">
        <v>6</v>
      </c>
      <c r="G50" s="114" t="s">
        <v>7</v>
      </c>
      <c r="H50" s="114"/>
      <c r="I50" s="16"/>
      <c r="J50" s="16"/>
    </row>
    <row r="51" spans="2:10" ht="12.75" hidden="1" customHeight="1" x14ac:dyDescent="0.2">
      <c r="B51" s="126"/>
      <c r="C51" s="131"/>
      <c r="D51" s="19">
        <v>4.0000000000000001E-3</v>
      </c>
      <c r="E51" s="126"/>
      <c r="F51" s="126"/>
      <c r="G51" s="115"/>
      <c r="H51" s="115"/>
      <c r="I51" s="16"/>
      <c r="J51" s="16"/>
    </row>
    <row r="52" spans="2:10" s="25" customFormat="1" ht="15" hidden="1" customHeight="1" x14ac:dyDescent="0.15">
      <c r="B52" s="20" t="s">
        <v>8</v>
      </c>
      <c r="C52" s="21">
        <f>C30</f>
        <v>0.25</v>
      </c>
      <c r="D52" s="22" t="e">
        <f>ROUND(#REF!*$D$29,0)</f>
        <v>#REF!</v>
      </c>
      <c r="E52" s="23">
        <f t="shared" ref="E52:F60" si="2">E30</f>
        <v>0.18</v>
      </c>
      <c r="F52" s="23">
        <f t="shared" si="2"/>
        <v>0.18</v>
      </c>
      <c r="G52" s="81" t="e">
        <f>ROUND(E52*#REF!,0)</f>
        <v>#REF!</v>
      </c>
      <c r="H52" s="81"/>
      <c r="I52" s="24" t="e">
        <f>#REF!*C52</f>
        <v>#REF!</v>
      </c>
      <c r="J52" s="24" t="e">
        <f>#REF!*0.4%</f>
        <v>#REF!</v>
      </c>
    </row>
    <row r="53" spans="2:10" s="11" customFormat="1" ht="15" hidden="1" customHeight="1" x14ac:dyDescent="0.15">
      <c r="B53" s="26" t="s">
        <v>9</v>
      </c>
      <c r="C53" s="27">
        <f t="shared" ref="C53:C60" si="3">C31</f>
        <v>0.15000000000000002</v>
      </c>
      <c r="D53" s="28" t="e">
        <f>ROUND(#REF!*$D$29,0)</f>
        <v>#REF!</v>
      </c>
      <c r="E53" s="29">
        <f t="shared" si="2"/>
        <v>0.18</v>
      </c>
      <c r="F53" s="29">
        <f t="shared" si="2"/>
        <v>0.18</v>
      </c>
      <c r="G53" s="82" t="e">
        <f>ROUND(E53*#REF!,0)</f>
        <v>#REF!</v>
      </c>
      <c r="H53" s="82"/>
      <c r="I53" s="24" t="e">
        <f>#REF!*C53</f>
        <v>#REF!</v>
      </c>
      <c r="J53" s="24" t="e">
        <f>#REF!*0.4%</f>
        <v>#REF!</v>
      </c>
    </row>
    <row r="54" spans="2:10" s="11" customFormat="1" ht="15" hidden="1" customHeight="1" x14ac:dyDescent="0.15">
      <c r="B54" s="26" t="s">
        <v>10</v>
      </c>
      <c r="C54" s="27">
        <f t="shared" si="3"/>
        <v>0.17</v>
      </c>
      <c r="D54" s="28" t="e">
        <f>ROUND(#REF!*$D$29,0)</f>
        <v>#REF!</v>
      </c>
      <c r="E54" s="29">
        <f t="shared" si="2"/>
        <v>0.18</v>
      </c>
      <c r="F54" s="29">
        <f t="shared" si="2"/>
        <v>0.18</v>
      </c>
      <c r="G54" s="82" t="e">
        <f>ROUND(E54*#REF!,0)</f>
        <v>#REF!</v>
      </c>
      <c r="H54" s="82"/>
      <c r="I54" s="24" t="e">
        <f>#REF!*C54</f>
        <v>#REF!</v>
      </c>
      <c r="J54" s="24" t="e">
        <f>#REF!*0.4%</f>
        <v>#REF!</v>
      </c>
    </row>
    <row r="55" spans="2:10" s="25" customFormat="1" ht="15" hidden="1" customHeight="1" x14ac:dyDescent="0.15">
      <c r="B55" s="26" t="s">
        <v>11</v>
      </c>
      <c r="C55" s="30">
        <f t="shared" si="3"/>
        <v>0.15</v>
      </c>
      <c r="D55" s="28" t="e">
        <f>ROUND(#REF!*$D$29,0)+1</f>
        <v>#REF!</v>
      </c>
      <c r="E55" s="31">
        <f t="shared" si="2"/>
        <v>0.03</v>
      </c>
      <c r="F55" s="31">
        <f t="shared" si="2"/>
        <v>0.03</v>
      </c>
      <c r="G55" s="82" t="e">
        <f>ROUND(E55*#REF!,0)</f>
        <v>#REF!</v>
      </c>
      <c r="H55" s="82"/>
      <c r="I55" s="24" t="e">
        <f>#REF!*C55</f>
        <v>#REF!</v>
      </c>
      <c r="J55" s="24" t="e">
        <f>#REF!*0.4%</f>
        <v>#REF!</v>
      </c>
    </row>
    <row r="56" spans="2:10" s="11" customFormat="1" ht="15" hidden="1" customHeight="1" x14ac:dyDescent="0.15">
      <c r="B56" s="26" t="s">
        <v>12</v>
      </c>
      <c r="C56" s="27">
        <f t="shared" si="3"/>
        <v>0.15</v>
      </c>
      <c r="D56" s="28" t="e">
        <f>ROUND(#REF!*$D$29,0)</f>
        <v>#REF!</v>
      </c>
      <c r="E56" s="29">
        <f t="shared" si="2"/>
        <v>0.18</v>
      </c>
      <c r="F56" s="29">
        <f t="shared" si="2"/>
        <v>0.18</v>
      </c>
      <c r="G56" s="82" t="e">
        <f>ROUND(E56*#REF!,0)</f>
        <v>#REF!</v>
      </c>
      <c r="H56" s="82"/>
      <c r="I56" s="24" t="e">
        <f>#REF!*C56</f>
        <v>#REF!</v>
      </c>
      <c r="J56" s="24" t="e">
        <f>#REF!*0.4%</f>
        <v>#REF!</v>
      </c>
    </row>
    <row r="57" spans="2:10" s="11" customFormat="1" ht="15" hidden="1" customHeight="1" x14ac:dyDescent="0.15">
      <c r="B57" s="26" t="s">
        <v>13</v>
      </c>
      <c r="C57" s="27">
        <f t="shared" si="3"/>
        <v>0.05</v>
      </c>
      <c r="D57" s="28" t="e">
        <f>ROUND(#REF!*$D$29,0)</f>
        <v>#REF!</v>
      </c>
      <c r="E57" s="29">
        <f t="shared" si="2"/>
        <v>0.18</v>
      </c>
      <c r="F57" s="29">
        <f t="shared" si="2"/>
        <v>0.18</v>
      </c>
      <c r="G57" s="82" t="e">
        <f>ROUND(E57*#REF!,0)</f>
        <v>#REF!</v>
      </c>
      <c r="H57" s="82"/>
      <c r="I57" s="24" t="e">
        <f>#REF!*C57</f>
        <v>#REF!</v>
      </c>
      <c r="J57" s="24" t="e">
        <f>#REF!*0.4%</f>
        <v>#REF!</v>
      </c>
    </row>
    <row r="58" spans="2:10" s="11" customFormat="1" ht="15" hidden="1" customHeight="1" x14ac:dyDescent="0.15">
      <c r="B58" s="26" t="s">
        <v>14</v>
      </c>
      <c r="C58" s="27">
        <f t="shared" si="3"/>
        <v>2.5000000000000001E-2</v>
      </c>
      <c r="D58" s="28" t="e">
        <f>ROUND(#REF!*$D$29,0)</f>
        <v>#REF!</v>
      </c>
      <c r="E58" s="31">
        <f t="shared" si="2"/>
        <v>0.15</v>
      </c>
      <c r="F58" s="31">
        <f t="shared" si="2"/>
        <v>0.15</v>
      </c>
      <c r="G58" s="82" t="e">
        <f>ROUND(E58*#REF!,0)</f>
        <v>#REF!</v>
      </c>
      <c r="H58" s="82"/>
      <c r="I58" s="24" t="e">
        <f>#REF!*C58</f>
        <v>#REF!</v>
      </c>
      <c r="J58" s="24" t="e">
        <f>#REF!*0.4%</f>
        <v>#REF!</v>
      </c>
    </row>
    <row r="59" spans="2:10" s="11" customFormat="1" ht="15" hidden="1" customHeight="1" x14ac:dyDescent="0.15">
      <c r="B59" s="26" t="s">
        <v>15</v>
      </c>
      <c r="C59" s="27">
        <f t="shared" si="3"/>
        <v>0.04</v>
      </c>
      <c r="D59" s="28" t="e">
        <f>ROUND(#REF!*$D$29,0)</f>
        <v>#REF!</v>
      </c>
      <c r="E59" s="29">
        <f t="shared" si="2"/>
        <v>0.18</v>
      </c>
      <c r="F59" s="29">
        <f t="shared" si="2"/>
        <v>0.18</v>
      </c>
      <c r="G59" s="82" t="e">
        <f>ROUND(E59*#REF!,0)</f>
        <v>#REF!</v>
      </c>
      <c r="H59" s="82"/>
      <c r="I59" s="24" t="e">
        <f>#REF!*C59</f>
        <v>#REF!</v>
      </c>
      <c r="J59" s="24" t="e">
        <f>#REF!*0.4%</f>
        <v>#REF!</v>
      </c>
    </row>
    <row r="60" spans="2:10" s="11" customFormat="1" ht="15" hidden="1" customHeight="1" x14ac:dyDescent="0.15">
      <c r="B60" s="32" t="s">
        <v>16</v>
      </c>
      <c r="C60" s="27">
        <f t="shared" si="3"/>
        <v>1.4999999999999999E-2</v>
      </c>
      <c r="D60" s="33" t="e">
        <f>ROUND(#REF!*$D$29,0)</f>
        <v>#REF!</v>
      </c>
      <c r="E60" s="34">
        <f t="shared" si="2"/>
        <v>0.18</v>
      </c>
      <c r="F60" s="34">
        <f t="shared" si="2"/>
        <v>0.18</v>
      </c>
      <c r="G60" s="91" t="e">
        <f>ROUND(E60*#REF!,0)</f>
        <v>#REF!</v>
      </c>
      <c r="H60" s="91"/>
      <c r="I60" s="24" t="e">
        <f>#REF!*C60</f>
        <v>#REF!</v>
      </c>
      <c r="J60" s="24" t="e">
        <f>#REF!*0.4%</f>
        <v>#REF!</v>
      </c>
    </row>
    <row r="61" spans="2:10" s="11" customFormat="1" ht="15" hidden="1" customHeight="1" x14ac:dyDescent="0.15">
      <c r="B61" s="35" t="s">
        <v>0</v>
      </c>
      <c r="C61" s="36">
        <f>SUM(C52:C60)</f>
        <v>1.0000000000000002</v>
      </c>
      <c r="D61" s="37" t="e">
        <f>#REF!</f>
        <v>#REF!</v>
      </c>
      <c r="E61" s="61"/>
      <c r="F61" s="61"/>
      <c r="G61" s="83" t="e">
        <f>SUM(G52:G60)</f>
        <v>#REF!</v>
      </c>
      <c r="H61" s="83"/>
      <c r="I61" s="24" t="e">
        <f>#REF!*C61</f>
        <v>#REF!</v>
      </c>
      <c r="J61" s="24" t="e">
        <f>#REF!*0.4%</f>
        <v>#REF!</v>
      </c>
    </row>
    <row r="62" spans="2:10" s="11" customFormat="1" ht="11.25" hidden="1" customHeight="1" x14ac:dyDescent="0.15">
      <c r="B62" s="39" t="s">
        <v>17</v>
      </c>
      <c r="C62" s="40"/>
      <c r="D62" s="40"/>
      <c r="E62" s="41"/>
      <c r="F62" s="41"/>
      <c r="G62" s="84"/>
      <c r="H62" s="84"/>
      <c r="I62" s="42"/>
      <c r="J62" s="42"/>
    </row>
    <row r="63" spans="2:10" s="45" customFormat="1" ht="15" hidden="1" customHeight="1" x14ac:dyDescent="0.15">
      <c r="B63" s="43" t="s">
        <v>18</v>
      </c>
      <c r="C63" s="43"/>
      <c r="D63" s="44" t="e">
        <f>SUM(D52:D60)</f>
        <v>#REF!</v>
      </c>
      <c r="E63" s="44"/>
      <c r="F63" s="44"/>
      <c r="G63" s="85" t="e">
        <f t="shared" ref="G63" si="4">SUM(G52:G60)</f>
        <v>#REF!</v>
      </c>
      <c r="H63" s="85"/>
      <c r="I63" s="42"/>
      <c r="J63" s="42"/>
    </row>
    <row r="64" spans="2:10" s="45" customFormat="1" ht="15" hidden="1" customHeight="1" x14ac:dyDescent="0.15">
      <c r="B64" s="62"/>
      <c r="C64" s="62"/>
      <c r="D64" s="63"/>
      <c r="G64" s="92"/>
      <c r="H64" s="92"/>
      <c r="I64" s="42"/>
      <c r="J64" s="42"/>
    </row>
    <row r="65" spans="2:10" ht="15" hidden="1" customHeight="1" x14ac:dyDescent="0.2">
      <c r="B65" s="140" t="s">
        <v>19</v>
      </c>
      <c r="C65" s="48"/>
      <c r="D65" s="49" t="s">
        <v>22</v>
      </c>
      <c r="E65" s="50"/>
      <c r="F65" s="50"/>
      <c r="G65" s="87"/>
      <c r="H65" s="87"/>
      <c r="I65" s="16"/>
      <c r="J65" s="16"/>
    </row>
    <row r="66" spans="2:10" ht="15" hidden="1" customHeight="1" x14ac:dyDescent="0.2">
      <c r="B66" s="141"/>
      <c r="C66" s="51"/>
      <c r="D66" s="52">
        <f>D44</f>
        <v>41988</v>
      </c>
      <c r="E66" s="53"/>
      <c r="F66" s="53"/>
      <c r="G66" s="88"/>
      <c r="H66" s="88"/>
      <c r="I66" s="16"/>
      <c r="J66" s="16"/>
    </row>
    <row r="67" spans="2:10" ht="15" hidden="1" customHeight="1" x14ac:dyDescent="0.2">
      <c r="B67" s="142"/>
      <c r="C67" s="54"/>
      <c r="D67" s="55">
        <f>D45</f>
        <v>42003</v>
      </c>
      <c r="E67" s="56"/>
      <c r="F67" s="56"/>
      <c r="G67" s="89"/>
      <c r="H67" s="89"/>
      <c r="I67" s="16"/>
      <c r="J67" s="16"/>
    </row>
    <row r="68" spans="2:10" ht="15" hidden="1" customHeight="1" x14ac:dyDescent="0.2">
      <c r="B68" s="64"/>
      <c r="C68" s="65"/>
      <c r="D68" s="66"/>
      <c r="G68" s="93"/>
      <c r="H68" s="93"/>
      <c r="I68" s="16"/>
      <c r="J68" s="16"/>
    </row>
    <row r="69" spans="2:10" ht="24" hidden="1" customHeight="1" x14ac:dyDescent="0.2">
      <c r="B69" s="127" t="s">
        <v>0</v>
      </c>
      <c r="C69" s="127"/>
      <c r="D69" s="127"/>
      <c r="E69" s="127"/>
      <c r="F69" s="127"/>
      <c r="G69" s="127"/>
      <c r="H69" s="100"/>
      <c r="I69" s="16"/>
      <c r="J69" s="16"/>
    </row>
    <row r="70" spans="2:10" ht="21" hidden="1" customHeight="1" x14ac:dyDescent="0.2">
      <c r="B70" s="125" t="s">
        <v>2</v>
      </c>
      <c r="C70" s="129" t="s">
        <v>3</v>
      </c>
      <c r="D70" s="67"/>
      <c r="E70" s="132" t="s">
        <v>4</v>
      </c>
      <c r="F70" s="133"/>
      <c r="G70" s="134"/>
      <c r="H70" s="101"/>
      <c r="I70" s="16"/>
      <c r="J70" s="16"/>
    </row>
    <row r="71" spans="2:10" ht="12.75" hidden="1" customHeight="1" x14ac:dyDescent="0.2">
      <c r="B71" s="128"/>
      <c r="C71" s="130"/>
      <c r="D71" s="68" t="s">
        <v>5</v>
      </c>
      <c r="E71" s="125" t="s">
        <v>6</v>
      </c>
      <c r="F71" s="125" t="s">
        <v>6</v>
      </c>
      <c r="G71" s="114" t="s">
        <v>7</v>
      </c>
      <c r="H71" s="114"/>
      <c r="I71" s="16"/>
      <c r="J71" s="16"/>
    </row>
    <row r="72" spans="2:10" ht="12.75" hidden="1" customHeight="1" x14ac:dyDescent="0.2">
      <c r="B72" s="126"/>
      <c r="C72" s="131"/>
      <c r="D72" s="69">
        <v>4.0000000000000001E-3</v>
      </c>
      <c r="E72" s="126"/>
      <c r="F72" s="126"/>
      <c r="G72" s="115"/>
      <c r="H72" s="115"/>
      <c r="I72" s="16"/>
      <c r="J72" s="16"/>
    </row>
    <row r="73" spans="2:10" s="25" customFormat="1" ht="15" hidden="1" customHeight="1" x14ac:dyDescent="0.15">
      <c r="B73" s="20" t="s">
        <v>8</v>
      </c>
      <c r="C73" s="21">
        <f t="shared" ref="C73:C81" si="5">C52</f>
        <v>0.25</v>
      </c>
      <c r="D73" s="70" t="e">
        <f t="shared" ref="D73:D82" si="6">D30+D52</f>
        <v>#REF!</v>
      </c>
      <c r="E73" s="23">
        <f t="shared" ref="E73:F81" si="7">E30</f>
        <v>0.18</v>
      </c>
      <c r="F73" s="23">
        <f t="shared" si="7"/>
        <v>0.18</v>
      </c>
      <c r="G73" s="81" t="e">
        <f>G30+G52</f>
        <v>#REF!</v>
      </c>
      <c r="H73" s="81"/>
      <c r="I73" s="24" t="e">
        <f>#REF!*C73</f>
        <v>#REF!</v>
      </c>
      <c r="J73" s="24" t="e">
        <f>#REF!*0.4%</f>
        <v>#REF!</v>
      </c>
    </row>
    <row r="74" spans="2:10" s="11" customFormat="1" ht="15" hidden="1" customHeight="1" x14ac:dyDescent="0.15">
      <c r="B74" s="26" t="s">
        <v>9</v>
      </c>
      <c r="C74" s="27">
        <f t="shared" si="5"/>
        <v>0.15000000000000002</v>
      </c>
      <c r="D74" s="71" t="e">
        <f t="shared" si="6"/>
        <v>#REF!</v>
      </c>
      <c r="E74" s="29">
        <f t="shared" si="7"/>
        <v>0.18</v>
      </c>
      <c r="F74" s="29">
        <f t="shared" si="7"/>
        <v>0.18</v>
      </c>
      <c r="G74" s="82" t="e">
        <f t="shared" ref="G74:G81" si="8">G31+G53</f>
        <v>#REF!</v>
      </c>
      <c r="H74" s="82"/>
      <c r="I74" s="24" t="e">
        <f>#REF!*C74</f>
        <v>#REF!</v>
      </c>
      <c r="J74" s="24" t="e">
        <f>#REF!*0.4%</f>
        <v>#REF!</v>
      </c>
    </row>
    <row r="75" spans="2:10" s="11" customFormat="1" ht="15" hidden="1" customHeight="1" x14ac:dyDescent="0.15">
      <c r="B75" s="26" t="s">
        <v>10</v>
      </c>
      <c r="C75" s="27">
        <f t="shared" si="5"/>
        <v>0.17</v>
      </c>
      <c r="D75" s="71" t="e">
        <f t="shared" si="6"/>
        <v>#REF!</v>
      </c>
      <c r="E75" s="29">
        <f t="shared" si="7"/>
        <v>0.18</v>
      </c>
      <c r="F75" s="29">
        <f t="shared" si="7"/>
        <v>0.18</v>
      </c>
      <c r="G75" s="82" t="e">
        <f t="shared" si="8"/>
        <v>#REF!</v>
      </c>
      <c r="H75" s="82"/>
      <c r="I75" s="24" t="e">
        <f>#REF!*C75</f>
        <v>#REF!</v>
      </c>
      <c r="J75" s="24" t="e">
        <f>#REF!*0.4%</f>
        <v>#REF!</v>
      </c>
    </row>
    <row r="76" spans="2:10" s="25" customFormat="1" ht="15" hidden="1" customHeight="1" x14ac:dyDescent="0.15">
      <c r="B76" s="26" t="s">
        <v>11</v>
      </c>
      <c r="C76" s="30">
        <f t="shared" si="5"/>
        <v>0.15</v>
      </c>
      <c r="D76" s="71" t="e">
        <f t="shared" si="6"/>
        <v>#REF!</v>
      </c>
      <c r="E76" s="31">
        <f>E33</f>
        <v>0.03</v>
      </c>
      <c r="F76" s="31">
        <f>F33</f>
        <v>0.03</v>
      </c>
      <c r="G76" s="82" t="e">
        <f t="shared" si="8"/>
        <v>#REF!</v>
      </c>
      <c r="H76" s="82"/>
      <c r="I76" s="24" t="e">
        <f>#REF!*C76</f>
        <v>#REF!</v>
      </c>
      <c r="J76" s="24" t="e">
        <f>#REF!*0.4%</f>
        <v>#REF!</v>
      </c>
    </row>
    <row r="77" spans="2:10" s="11" customFormat="1" ht="15" hidden="1" customHeight="1" x14ac:dyDescent="0.15">
      <c r="B77" s="26" t="s">
        <v>12</v>
      </c>
      <c r="C77" s="27">
        <f t="shared" si="5"/>
        <v>0.15</v>
      </c>
      <c r="D77" s="71" t="e">
        <f t="shared" si="6"/>
        <v>#REF!</v>
      </c>
      <c r="E77" s="29">
        <f t="shared" si="7"/>
        <v>0.18</v>
      </c>
      <c r="F77" s="29">
        <f t="shared" si="7"/>
        <v>0.18</v>
      </c>
      <c r="G77" s="82" t="e">
        <f>G34+G56</f>
        <v>#REF!</v>
      </c>
      <c r="H77" s="82"/>
      <c r="I77" s="24" t="e">
        <f>#REF!*C77</f>
        <v>#REF!</v>
      </c>
      <c r="J77" s="24" t="e">
        <f>#REF!*0.4%</f>
        <v>#REF!</v>
      </c>
    </row>
    <row r="78" spans="2:10" s="11" customFormat="1" ht="15" hidden="1" customHeight="1" x14ac:dyDescent="0.15">
      <c r="B78" s="26" t="s">
        <v>13</v>
      </c>
      <c r="C78" s="27">
        <f t="shared" si="5"/>
        <v>0.05</v>
      </c>
      <c r="D78" s="71" t="e">
        <f t="shared" si="6"/>
        <v>#REF!</v>
      </c>
      <c r="E78" s="29">
        <f t="shared" si="7"/>
        <v>0.18</v>
      </c>
      <c r="F78" s="29">
        <f t="shared" si="7"/>
        <v>0.18</v>
      </c>
      <c r="G78" s="82" t="e">
        <f t="shared" si="8"/>
        <v>#REF!</v>
      </c>
      <c r="H78" s="82"/>
      <c r="I78" s="24" t="e">
        <f>#REF!*C78</f>
        <v>#REF!</v>
      </c>
      <c r="J78" s="24" t="e">
        <f>#REF!*0.4%</f>
        <v>#REF!</v>
      </c>
    </row>
    <row r="79" spans="2:10" s="11" customFormat="1" ht="15" hidden="1" customHeight="1" x14ac:dyDescent="0.15">
      <c r="B79" s="26" t="s">
        <v>14</v>
      </c>
      <c r="C79" s="27">
        <f t="shared" si="5"/>
        <v>2.5000000000000001E-2</v>
      </c>
      <c r="D79" s="71" t="e">
        <f t="shared" si="6"/>
        <v>#REF!</v>
      </c>
      <c r="E79" s="31">
        <f t="shared" si="7"/>
        <v>0.15</v>
      </c>
      <c r="F79" s="31">
        <f t="shared" si="7"/>
        <v>0.15</v>
      </c>
      <c r="G79" s="82" t="e">
        <f t="shared" si="8"/>
        <v>#REF!</v>
      </c>
      <c r="H79" s="82"/>
      <c r="I79" s="24" t="e">
        <f>#REF!*C79</f>
        <v>#REF!</v>
      </c>
      <c r="J79" s="24" t="e">
        <f>#REF!*0.4%</f>
        <v>#REF!</v>
      </c>
    </row>
    <row r="80" spans="2:10" s="11" customFormat="1" ht="15" hidden="1" customHeight="1" x14ac:dyDescent="0.15">
      <c r="B80" s="26" t="s">
        <v>15</v>
      </c>
      <c r="C80" s="27">
        <f t="shared" si="5"/>
        <v>0.04</v>
      </c>
      <c r="D80" s="71" t="e">
        <f t="shared" si="6"/>
        <v>#REF!</v>
      </c>
      <c r="E80" s="29">
        <f t="shared" si="7"/>
        <v>0.18</v>
      </c>
      <c r="F80" s="29">
        <f t="shared" si="7"/>
        <v>0.18</v>
      </c>
      <c r="G80" s="82" t="e">
        <f t="shared" si="8"/>
        <v>#REF!</v>
      </c>
      <c r="H80" s="82"/>
      <c r="I80" s="24" t="e">
        <f>#REF!*C80</f>
        <v>#REF!</v>
      </c>
      <c r="J80" s="24" t="e">
        <f>#REF!*0.4%</f>
        <v>#REF!</v>
      </c>
    </row>
    <row r="81" spans="2:10" s="11" customFormat="1" ht="15" hidden="1" customHeight="1" x14ac:dyDescent="0.15">
      <c r="B81" s="32" t="s">
        <v>16</v>
      </c>
      <c r="C81" s="27">
        <f t="shared" si="5"/>
        <v>1.4999999999999999E-2</v>
      </c>
      <c r="D81" s="72" t="e">
        <f t="shared" si="6"/>
        <v>#REF!</v>
      </c>
      <c r="E81" s="34">
        <f t="shared" si="7"/>
        <v>0.18</v>
      </c>
      <c r="F81" s="34">
        <f t="shared" si="7"/>
        <v>0.18</v>
      </c>
      <c r="G81" s="91" t="e">
        <f t="shared" si="8"/>
        <v>#REF!</v>
      </c>
      <c r="H81" s="91"/>
      <c r="I81" s="24" t="e">
        <f>#REF!*C81</f>
        <v>#REF!</v>
      </c>
      <c r="J81" s="24" t="e">
        <f>#REF!*0.4%</f>
        <v>#REF!</v>
      </c>
    </row>
    <row r="82" spans="2:10" s="11" customFormat="1" ht="15" hidden="1" customHeight="1" x14ac:dyDescent="0.15">
      <c r="B82" s="35" t="str">
        <f>B61</f>
        <v>Total</v>
      </c>
      <c r="C82" s="36">
        <f>SUM(C73:C81)</f>
        <v>1.0000000000000002</v>
      </c>
      <c r="D82" s="73" t="e">
        <f t="shared" si="6"/>
        <v>#REF!</v>
      </c>
      <c r="E82" s="61"/>
      <c r="F82" s="61"/>
      <c r="G82" s="94" t="e">
        <f>SUM(G73:G81)</f>
        <v>#REF!</v>
      </c>
      <c r="H82" s="94"/>
      <c r="I82" s="24" t="e">
        <f>#REF!*C82</f>
        <v>#REF!</v>
      </c>
      <c r="J82" s="24" t="e">
        <f>#REF!*0.4%</f>
        <v>#REF!</v>
      </c>
    </row>
    <row r="83" spans="2:10" s="11" customFormat="1" ht="11.25" hidden="1" customHeight="1" x14ac:dyDescent="0.15">
      <c r="B83" s="39" t="s">
        <v>17</v>
      </c>
      <c r="C83" s="40"/>
      <c r="D83" s="40"/>
      <c r="E83" s="41"/>
      <c r="F83" s="41"/>
      <c r="G83" s="84"/>
      <c r="H83" s="84"/>
      <c r="I83" s="42"/>
      <c r="J83" s="42"/>
    </row>
    <row r="84" spans="2:10" s="45" customFormat="1" ht="15" hidden="1" customHeight="1" x14ac:dyDescent="0.15">
      <c r="B84" s="43" t="s">
        <v>18</v>
      </c>
      <c r="C84" s="43"/>
      <c r="D84" s="44" t="e">
        <f>SUM(D73:D81)</f>
        <v>#REF!</v>
      </c>
      <c r="E84" s="44"/>
      <c r="F84" s="44"/>
      <c r="G84" s="85" t="e">
        <f t="shared" ref="G84" si="9">SUM(G73:G81)</f>
        <v>#REF!</v>
      </c>
      <c r="H84" s="85"/>
      <c r="I84" s="42"/>
      <c r="J84" s="42"/>
    </row>
    <row r="85" spans="2:10" ht="15" hidden="1" customHeight="1" x14ac:dyDescent="0.2">
      <c r="G85" s="93"/>
      <c r="H85" s="93"/>
      <c r="I85" s="16"/>
      <c r="J85" s="16"/>
    </row>
    <row r="86" spans="2:10" ht="15" hidden="1" customHeight="1" x14ac:dyDescent="0.2">
      <c r="G86" s="93"/>
      <c r="H86" s="93"/>
      <c r="I86" s="16"/>
      <c r="J86" s="16"/>
    </row>
    <row r="87" spans="2:10" ht="15" hidden="1" customHeight="1" x14ac:dyDescent="0.2">
      <c r="I87" s="16"/>
      <c r="J87" s="16"/>
    </row>
    <row r="88" spans="2:10" ht="15" hidden="1" customHeight="1" x14ac:dyDescent="0.2">
      <c r="I88" s="16"/>
      <c r="J88" s="16"/>
    </row>
    <row r="89" spans="2:10" ht="15" hidden="1" customHeight="1" x14ac:dyDescent="0.2"/>
    <row r="90" spans="2:10" ht="15" hidden="1" customHeight="1" x14ac:dyDescent="0.2"/>
  </sheetData>
  <mergeCells count="39">
    <mergeCell ref="B2:G3"/>
    <mergeCell ref="B18:E18"/>
    <mergeCell ref="B65:B67"/>
    <mergeCell ref="B69:G69"/>
    <mergeCell ref="B70:B72"/>
    <mergeCell ref="C70:C72"/>
    <mergeCell ref="E70:G70"/>
    <mergeCell ref="E71:E72"/>
    <mergeCell ref="G71:G72"/>
    <mergeCell ref="F71:F72"/>
    <mergeCell ref="B43:B45"/>
    <mergeCell ref="B48:G48"/>
    <mergeCell ref="B49:B51"/>
    <mergeCell ref="C49:C51"/>
    <mergeCell ref="E49:G49"/>
    <mergeCell ref="E50:E51"/>
    <mergeCell ref="B26:G26"/>
    <mergeCell ref="B27:B29"/>
    <mergeCell ref="C27:C29"/>
    <mergeCell ref="E27:G27"/>
    <mergeCell ref="E28:E29"/>
    <mergeCell ref="G28:G29"/>
    <mergeCell ref="F28:F29"/>
    <mergeCell ref="B16:B17"/>
    <mergeCell ref="G8:G17"/>
    <mergeCell ref="H6:H7"/>
    <mergeCell ref="C8:C17"/>
    <mergeCell ref="H71:H72"/>
    <mergeCell ref="H8:H17"/>
    <mergeCell ref="H28:H29"/>
    <mergeCell ref="H50:H51"/>
    <mergeCell ref="B6:B7"/>
    <mergeCell ref="C6:C7"/>
    <mergeCell ref="D6:D7"/>
    <mergeCell ref="E6:E7"/>
    <mergeCell ref="G6:G7"/>
    <mergeCell ref="F6:F7"/>
    <mergeCell ref="G50:G51"/>
    <mergeCell ref="F50:F51"/>
  </mergeCells>
  <phoneticPr fontId="57" type="noConversion"/>
  <printOptions horizontalCentered="1"/>
  <pageMargins left="0.15748031496062992" right="0.15748031496062992" top="0.15748031496062992" bottom="0.51181102362204722" header="0.15748031496062992" footer="0.15748031496062992"/>
  <pageSetup paperSize="9" scale="75" orientation="portrait" r:id="rId1"/>
  <headerFooter alignWithMargins="0">
    <oddFooter>&amp;C&amp;F&amp;R&amp;A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Sum Insured</vt:lpstr>
      <vt:lpstr>'Sum Insured'!Print_Area</vt:lpstr>
      <vt:lpstr>'Sum Insured'!Print_Titles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Wasuthorn Thongde</dc:creator>
  <cp:lastModifiedBy>韦艳媚</cp:lastModifiedBy>
  <cp:lastPrinted>2020-10-14T07:23:38Z</cp:lastPrinted>
  <dcterms:created xsi:type="dcterms:W3CDTF">2016-08-26T02:06:01Z</dcterms:created>
  <dcterms:modified xsi:type="dcterms:W3CDTF">2020-10-14T07:23:43Z</dcterms:modified>
</cp:coreProperties>
</file>